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ared.Langton305\Desktop\"/>
    </mc:Choice>
  </mc:AlternateContent>
  <xr:revisionPtr revIDLastSave="0" documentId="8_{DA718F26-4BE3-4DEA-908A-DA109DBC671F}" xr6:coauthVersionLast="47" xr6:coauthVersionMax="47" xr10:uidLastSave="{00000000-0000-0000-0000-000000000000}"/>
  <bookViews>
    <workbookView xWindow="28680" yWindow="-120" windowWidth="29040" windowHeight="15840" xr2:uid="{5C0F85BB-3EC8-492D-8969-8986D2AF7A9A}"/>
  </bookViews>
  <sheets>
    <sheet name="Sheet1" sheetId="1" r:id="rId1"/>
    <sheet name="Sheet2" sheetId="2" r:id="rId2"/>
  </sheets>
  <externalReferences>
    <externalReference r:id="rId3"/>
    <externalReference r:id="rId4"/>
  </externalReferences>
  <definedNames>
    <definedName name="_xlnm._FilterDatabase" localSheetId="0" hidden="1">Sheet1!$A$4:$I$56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2" i="2"/>
  <c r="F56" i="1"/>
  <c r="F32" i="1"/>
  <c r="H32" i="1" s="1"/>
  <c r="F55" i="1"/>
  <c r="F53" i="1"/>
  <c r="F20" i="1"/>
  <c r="H20" i="1" s="1"/>
  <c r="G50" i="1"/>
  <c r="F50" i="1"/>
  <c r="G46" i="1"/>
  <c r="E46" i="1"/>
  <c r="F46" i="1" s="1"/>
  <c r="G45" i="1"/>
  <c r="E45" i="1"/>
  <c r="F45" i="1" s="1"/>
  <c r="G47" i="1"/>
  <c r="E47" i="1"/>
  <c r="F47" i="1" s="1"/>
  <c r="G48" i="1"/>
  <c r="E48" i="1"/>
  <c r="F48" i="1" s="1"/>
  <c r="G44" i="1"/>
  <c r="E44" i="1"/>
  <c r="F44" i="1" s="1"/>
  <c r="G52" i="1"/>
  <c r="E52" i="1"/>
  <c r="F52" i="1" s="1"/>
  <c r="G54" i="1"/>
  <c r="E54" i="1"/>
  <c r="F54" i="1" s="1"/>
  <c r="G49" i="1"/>
  <c r="E49" i="1"/>
  <c r="F49" i="1" s="1"/>
  <c r="G51" i="1"/>
  <c r="E51" i="1"/>
  <c r="F51" i="1" s="1"/>
  <c r="G43" i="1"/>
  <c r="E43" i="1"/>
  <c r="F43" i="1" s="1"/>
  <c r="G42" i="1"/>
  <c r="E42" i="1"/>
  <c r="F42" i="1" s="1"/>
  <c r="G41" i="1"/>
  <c r="E41" i="1"/>
  <c r="F41" i="1" s="1"/>
  <c r="G38" i="1"/>
  <c r="E38" i="1"/>
  <c r="F38" i="1" s="1"/>
  <c r="G40" i="1"/>
  <c r="E40" i="1"/>
  <c r="F40" i="1" s="1"/>
  <c r="G37" i="1"/>
  <c r="E37" i="1"/>
  <c r="F37" i="1" s="1"/>
  <c r="G27" i="1"/>
  <c r="E27" i="1"/>
  <c r="F27" i="1" s="1"/>
  <c r="G39" i="1"/>
  <c r="E39" i="1"/>
  <c r="F39" i="1" s="1"/>
  <c r="G36" i="1"/>
  <c r="E36" i="1"/>
  <c r="F36" i="1" s="1"/>
  <c r="G34" i="1"/>
  <c r="E34" i="1"/>
  <c r="F34" i="1" s="1"/>
  <c r="G35" i="1"/>
  <c r="E35" i="1"/>
  <c r="F35" i="1" s="1"/>
  <c r="G31" i="1"/>
  <c r="E31" i="1"/>
  <c r="F31" i="1" s="1"/>
  <c r="G33" i="1"/>
  <c r="E33" i="1"/>
  <c r="F33" i="1" s="1"/>
  <c r="G28" i="1"/>
  <c r="E28" i="1"/>
  <c r="F28" i="1" s="1"/>
  <c r="G30" i="1"/>
  <c r="E30" i="1"/>
  <c r="F30" i="1" s="1"/>
  <c r="G29" i="1"/>
  <c r="E29" i="1"/>
  <c r="F29" i="1" s="1"/>
  <c r="G26" i="1"/>
  <c r="E26" i="1"/>
  <c r="F26" i="1" s="1"/>
  <c r="G25" i="1"/>
  <c r="E25" i="1"/>
  <c r="F25" i="1" s="1"/>
  <c r="G23" i="1"/>
  <c r="E23" i="1"/>
  <c r="F23" i="1" s="1"/>
  <c r="G24" i="1"/>
  <c r="E24" i="1"/>
  <c r="F24" i="1" s="1"/>
  <c r="G21" i="1"/>
  <c r="E21" i="1"/>
  <c r="F21" i="1" s="1"/>
  <c r="G22" i="1"/>
  <c r="E22" i="1"/>
  <c r="F22" i="1" s="1"/>
  <c r="G11" i="1"/>
  <c r="E11" i="1"/>
  <c r="F11" i="1" s="1"/>
  <c r="G19" i="1"/>
  <c r="E19" i="1"/>
  <c r="F19" i="1" s="1"/>
  <c r="G18" i="1"/>
  <c r="E18" i="1"/>
  <c r="F18" i="1" s="1"/>
  <c r="G13" i="1"/>
  <c r="E13" i="1"/>
  <c r="F13" i="1" s="1"/>
  <c r="G17" i="1"/>
  <c r="E17" i="1"/>
  <c r="F17" i="1" s="1"/>
  <c r="G16" i="1"/>
  <c r="E16" i="1"/>
  <c r="F16" i="1" s="1"/>
  <c r="G15" i="1"/>
  <c r="E15" i="1"/>
  <c r="F15" i="1" s="1"/>
  <c r="G14" i="1"/>
  <c r="E14" i="1"/>
  <c r="F14" i="1" s="1"/>
  <c r="G12" i="1"/>
  <c r="E12" i="1"/>
  <c r="F12" i="1" s="1"/>
  <c r="G7" i="1"/>
  <c r="E7" i="1"/>
  <c r="F7" i="1" s="1"/>
  <c r="G10" i="1"/>
  <c r="E10" i="1"/>
  <c r="F10" i="1" s="1"/>
  <c r="G8" i="1"/>
  <c r="E8" i="1"/>
  <c r="F8" i="1" s="1"/>
  <c r="G9" i="1"/>
  <c r="E9" i="1"/>
  <c r="F9" i="1" s="1"/>
  <c r="G6" i="1"/>
  <c r="E6" i="1"/>
  <c r="F6" i="1" s="1"/>
  <c r="G5" i="1"/>
  <c r="E5" i="1"/>
  <c r="F5" i="1" s="1"/>
  <c r="I10" i="1" l="1"/>
  <c r="I9" i="1"/>
  <c r="I14" i="1"/>
  <c r="I15" i="1"/>
  <c r="I8" i="1"/>
  <c r="I17" i="1"/>
  <c r="I13" i="1"/>
  <c r="I12" i="1"/>
  <c r="I19" i="1"/>
  <c r="I18" i="1"/>
  <c r="I16" i="1"/>
  <c r="I11" i="1"/>
  <c r="H30" i="1"/>
  <c r="H49" i="1"/>
  <c r="H44" i="1"/>
  <c r="H47" i="1"/>
  <c r="H27" i="1"/>
  <c r="H41" i="1"/>
  <c r="H22" i="1"/>
  <c r="H38" i="1"/>
  <c r="H52" i="1"/>
  <c r="H34" i="1"/>
  <c r="H46" i="1"/>
  <c r="H43" i="1"/>
  <c r="H26" i="1"/>
  <c r="H29" i="1"/>
  <c r="H40" i="1"/>
  <c r="H10" i="1"/>
  <c r="H11" i="1"/>
  <c r="H54" i="1"/>
  <c r="H18" i="1"/>
  <c r="H36" i="1"/>
  <c r="H45" i="1"/>
  <c r="H5" i="1"/>
  <c r="H7" i="1"/>
  <c r="H51" i="1"/>
  <c r="H48" i="1"/>
  <c r="H42" i="1"/>
  <c r="H6" i="1"/>
  <c r="H17" i="1"/>
  <c r="H19" i="1"/>
  <c r="H33" i="1"/>
  <c r="H24" i="1"/>
  <c r="H9" i="1"/>
  <c r="H37" i="1"/>
  <c r="H8" i="1"/>
  <c r="H23" i="1"/>
  <c r="H31" i="1"/>
  <c r="H15" i="1"/>
  <c r="H25" i="1"/>
  <c r="H39" i="1"/>
  <c r="H12" i="1"/>
  <c r="H35" i="1"/>
  <c r="H21" i="1"/>
  <c r="H28" i="1"/>
  <c r="H14" i="1"/>
  <c r="H13" i="1"/>
  <c r="H16" i="1"/>
</calcChain>
</file>

<file path=xl/sharedStrings.xml><?xml version="1.0" encoding="utf-8"?>
<sst xmlns="http://schemas.openxmlformats.org/spreadsheetml/2006/main" count="172" uniqueCount="145">
  <si>
    <t xml:space="preserve">                     WASHINGTON STATE EXECUTIVE AND SMALL CABINET AGENCY                        </t>
  </si>
  <si>
    <t>CERTIFIED VETERAN OWNED BUSINESS SPEND REPORT AND FY24 SUGGESTED GOALS</t>
  </si>
  <si>
    <t>Agency Number</t>
  </si>
  <si>
    <t>AVG Spend By Agency</t>
  </si>
  <si>
    <t>FY21</t>
  </si>
  <si>
    <t>FY22</t>
  </si>
  <si>
    <t>FY23</t>
  </si>
  <si>
    <t>Total 3yr               Spend</t>
  </si>
  <si>
    <t xml:space="preserve">Total 3yr Veteran  Spend </t>
  </si>
  <si>
    <t>FY21-23 Avg VOB
% Spend</t>
  </si>
  <si>
    <t xml:space="preserve">FY24 Suggested Agency Goals
</t>
  </si>
  <si>
    <t>Board of Industrial Insurance Appeals</t>
  </si>
  <si>
    <t>State School for the Blind</t>
  </si>
  <si>
    <t>Commission on Hispanic Affairs</t>
  </si>
  <si>
    <t>Department of Financial Institutions</t>
  </si>
  <si>
    <t>Arts Commission</t>
  </si>
  <si>
    <t>Military Department</t>
  </si>
  <si>
    <t xml:space="preserve">Center for Childhood Deafness &amp; Hearing Loss </t>
  </si>
  <si>
    <t>Department of Licensing</t>
  </si>
  <si>
    <t>Department of Veterans Affairs</t>
  </si>
  <si>
    <t>Department of Corrections</t>
  </si>
  <si>
    <t>Department of Labor and Industries</t>
  </si>
  <si>
    <t>Washington State Historical Society</t>
  </si>
  <si>
    <t>Liquor and Cannabis Board</t>
  </si>
  <si>
    <t>Washington State Patrol</t>
  </si>
  <si>
    <t>Dept of Fish And Wildlife</t>
  </si>
  <si>
    <t>478</t>
  </si>
  <si>
    <t>Puget Sound Partnership</t>
  </si>
  <si>
    <t>Department of Social and Health Services</t>
  </si>
  <si>
    <t>Office of Independent Investigations</t>
  </si>
  <si>
    <t>Department of Natural Resources</t>
  </si>
  <si>
    <t>055</t>
  </si>
  <si>
    <t>Administrative Office of the Courts</t>
  </si>
  <si>
    <t>461</t>
  </si>
  <si>
    <t>Department of Ecology</t>
  </si>
  <si>
    <t>540</t>
  </si>
  <si>
    <t>Employment Security Department</t>
  </si>
  <si>
    <t>495</t>
  </si>
  <si>
    <t>Department of Agriculture</t>
  </si>
  <si>
    <t>468</t>
  </si>
  <si>
    <t>Environmental and Land Use Hearings Office</t>
  </si>
  <si>
    <t>147</t>
  </si>
  <si>
    <t>Office of Minority &amp; Women's Business Enterprises</t>
  </si>
  <si>
    <t>315</t>
  </si>
  <si>
    <t>Department of Services for the Blind</t>
  </si>
  <si>
    <t>307</t>
  </si>
  <si>
    <t>Department of Children, Youth and Families</t>
  </si>
  <si>
    <t>340</t>
  </si>
  <si>
    <t>Washington Student Achievement Council</t>
  </si>
  <si>
    <t>179</t>
  </si>
  <si>
    <t>Department of Enterprise Services</t>
  </si>
  <si>
    <t>303</t>
  </si>
  <si>
    <t>Department of Health</t>
  </si>
  <si>
    <t>110</t>
  </si>
  <si>
    <t>Office of Administrative Hearings</t>
  </si>
  <si>
    <t>405</t>
  </si>
  <si>
    <t>Department of Transportation</t>
  </si>
  <si>
    <t>105</t>
  </si>
  <si>
    <t>Office of Financial Management</t>
  </si>
  <si>
    <t>462</t>
  </si>
  <si>
    <t>Pollution Liability Insurance Agency</t>
  </si>
  <si>
    <t>103</t>
  </si>
  <si>
    <t>Department of Commerce</t>
  </si>
  <si>
    <t>140</t>
  </si>
  <si>
    <t>Department of Revenue</t>
  </si>
  <si>
    <t>163</t>
  </si>
  <si>
    <t>Consolidated Technology Services (WaTech)</t>
  </si>
  <si>
    <t>116</t>
  </si>
  <si>
    <t>Washington's Lottery</t>
  </si>
  <si>
    <t>107</t>
  </si>
  <si>
    <t>Health Care Authority</t>
  </si>
  <si>
    <t>165</t>
  </si>
  <si>
    <t>Board of Accountancy</t>
  </si>
  <si>
    <t>142</t>
  </si>
  <si>
    <t>Board of Tax Appeals</t>
  </si>
  <si>
    <t>119</t>
  </si>
  <si>
    <t>Commission on African American Affairs</t>
  </si>
  <si>
    <t>087</t>
  </si>
  <si>
    <t>Commission on Asian Pacific American Affairs</t>
  </si>
  <si>
    <t>355</t>
  </si>
  <si>
    <t>Department of Archaeology and Historic Preservation</t>
  </si>
  <si>
    <t>124</t>
  </si>
  <si>
    <t>Department of Retirement Systems</t>
  </si>
  <si>
    <t>463</t>
  </si>
  <si>
    <t>Energy Facility Site Evaluation Council</t>
  </si>
  <si>
    <t>086</t>
  </si>
  <si>
    <t>Governor's Office of Indian Affairs</t>
  </si>
  <si>
    <t>075</t>
  </si>
  <si>
    <t>Office of Governor</t>
  </si>
  <si>
    <t>467</t>
  </si>
  <si>
    <t>Recreation and Conservation Office</t>
  </si>
  <si>
    <t>228</t>
  </si>
  <si>
    <t>Traffic Safety Commission</t>
  </si>
  <si>
    <t>215</t>
  </si>
  <si>
    <t>Utilities and Transportation Commission</t>
  </si>
  <si>
    <t>354</t>
  </si>
  <si>
    <t>Workforce Training and Education Coordinating Board</t>
  </si>
  <si>
    <t>The following small cabinet agencies had no record of spend in Enterprise reporting as they have no state agency number.  The agencies either report separately or are included within another state agencies.  Those seven agencies should establish their veteran-owned business spend goals in line with other small and executive cabinet agencies.</t>
  </si>
  <si>
    <t>Correction Ombuds</t>
  </si>
  <si>
    <t>Education Ombuds</t>
  </si>
  <si>
    <t>Indeterminate Sentencing Review Board</t>
  </si>
  <si>
    <t>LGBTQ Commission</t>
  </si>
  <si>
    <t>Office of Equity</t>
  </si>
  <si>
    <t>Office of Family &amp; Children's Ombuds</t>
  </si>
  <si>
    <t>Office of Regulatory Innovation &amp; Assistance</t>
  </si>
  <si>
    <t>Results Washington</t>
  </si>
  <si>
    <t>Count</t>
  </si>
  <si>
    <t>Agency Numbe</t>
  </si>
  <si>
    <t>Agency Name</t>
  </si>
  <si>
    <t>match</t>
  </si>
  <si>
    <t>Board of Industrial Consumer Appeals</t>
  </si>
  <si>
    <t>Center for Deaf and Hard of Hearing Youth</t>
  </si>
  <si>
    <t>County Road Commission</t>
  </si>
  <si>
    <t>Department of Children Youth and Families</t>
  </si>
  <si>
    <t>Department of Fish and Wildlife</t>
  </si>
  <si>
    <t>Department of Labor and Industry</t>
  </si>
  <si>
    <t>Department of Retirement Services</t>
  </si>
  <si>
    <t>Environmental and Land Use Offices</t>
  </si>
  <si>
    <t>Freight Mobility Strategic Investment Board</t>
  </si>
  <si>
    <t>Gambling Commission</t>
  </si>
  <si>
    <t>Governors Office of Indian Affairs</t>
  </si>
  <si>
    <t>Healthcare Authority</t>
  </si>
  <si>
    <t>Horse Racing Commission</t>
  </si>
  <si>
    <t>Human Rights Commission</t>
  </si>
  <si>
    <t>Lottery Commission</t>
  </si>
  <si>
    <t>0750_105</t>
  </si>
  <si>
    <t>Office of the Governor and Office of Financial Management</t>
  </si>
  <si>
    <t>Office of Minority and Women Business Enterprises</t>
  </si>
  <si>
    <t>Office of the Attorney General</t>
  </si>
  <si>
    <t>Office of the Insurance Commissioner</t>
  </si>
  <si>
    <t>Office of the Secretary of State</t>
  </si>
  <si>
    <t>Office of the State Treasurer</t>
  </si>
  <si>
    <t>Parks and Recreation Commission</t>
  </si>
  <si>
    <t>Public Disclosure Commission</t>
  </si>
  <si>
    <t>Public Employment Relations Commission</t>
  </si>
  <si>
    <t>Recreation and Conservation Funding Board</t>
  </si>
  <si>
    <t>State Auditors Office</t>
  </si>
  <si>
    <t>State Conservation Commission</t>
  </si>
  <si>
    <t>Superintendent of Public Instruction</t>
  </si>
  <si>
    <t>Transportation Improvement Board</t>
  </si>
  <si>
    <t>Transportation Commission</t>
  </si>
  <si>
    <t>Washington State Criminal Justice Training Commission</t>
  </si>
  <si>
    <t>Washington State School for the Blind</t>
  </si>
  <si>
    <t>Washington Technology Services</t>
  </si>
  <si>
    <t>Washington Training and Education Coordinating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</si>
</sst>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1" tint="-0.24994659260841701"/>
      <name val="Calibri"/>
      <family val="2"/>
      <scheme val="minor"/>
    </font>
    <font>
      <b/>
      <sz val="11"/>
      <color theme="1" tint="-0.24994659260841701"/>
      <name val="Calibri"/>
      <family val="2"/>
      <scheme val="minor"/>
    </font>
    <font>
      <sz val="10.5"/>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lignment vertical="center" wrapText="1"/>
    </xf>
    <xf numFmtId="44" fontId="3" fillId="0" borderId="0" applyFont="0" applyFill="0" applyBorder="0" applyAlignment="0" applyProtection="0"/>
  </cellStyleXfs>
  <cellXfs count="36">
    <xf numFmtId="0" fontId="0" fillId="0" borderId="0" xfId="0"/>
    <xf numFmtId="0" fontId="4" fillId="0" borderId="1" xfId="3" applyFont="1" applyBorder="1">
      <alignment vertical="center" wrapText="1"/>
    </xf>
    <xf numFmtId="164" fontId="3" fillId="0" borderId="1" xfId="4" applyNumberFormat="1" applyFont="1" applyBorder="1" applyAlignment="1">
      <alignment vertical="center" wrapText="1"/>
    </xf>
    <xf numFmtId="164" fontId="3" fillId="0" borderId="1" xfId="3" applyNumberFormat="1" applyBorder="1">
      <alignment vertical="center" wrapText="1"/>
    </xf>
    <xf numFmtId="165" fontId="3" fillId="0" borderId="1" xfId="2" applyNumberFormat="1" applyFont="1" applyBorder="1" applyAlignment="1">
      <alignment vertical="center" wrapText="1"/>
    </xf>
    <xf numFmtId="44" fontId="5" fillId="0" borderId="0" xfId="1" applyFont="1"/>
    <xf numFmtId="10" fontId="0" fillId="0" borderId="0" xfId="0" applyNumberFormat="1"/>
    <xf numFmtId="0" fontId="2" fillId="0" borderId="1" xfId="0" applyFont="1" applyBorder="1" applyAlignment="1">
      <alignment horizontal="center" vertical="center"/>
    </xf>
    <xf numFmtId="49" fontId="2" fillId="0" borderId="1" xfId="0" applyNumberFormat="1" applyFont="1" applyBorder="1" applyAlignment="1">
      <alignment horizontal="center"/>
    </xf>
    <xf numFmtId="0" fontId="4" fillId="0" borderId="1" xfId="3"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xf>
    <xf numFmtId="1" fontId="0" fillId="0" borderId="0" xfId="0" applyNumberFormat="1" applyAlignment="1">
      <alignment horizontal="center"/>
    </xf>
    <xf numFmtId="49" fontId="0" fillId="0" borderId="0" xfId="0" applyNumberFormat="1" applyAlignment="1">
      <alignment horizontal="center"/>
    </xf>
    <xf numFmtId="9" fontId="0" fillId="0" borderId="0" xfId="0" applyNumberFormat="1" applyAlignment="1">
      <alignment horizontal="center"/>
    </xf>
    <xf numFmtId="0" fontId="0" fillId="0" borderId="0" xfId="0" applyAlignment="1">
      <alignment horizontal="center"/>
    </xf>
    <xf numFmtId="0" fontId="2" fillId="0" borderId="0" xfId="0" applyFont="1"/>
    <xf numFmtId="1" fontId="0" fillId="0" borderId="0" xfId="0" applyNumberFormat="1" applyAlignment="1">
      <alignment horizontal="center" vertical="center"/>
    </xf>
    <xf numFmtId="49" fontId="0" fillId="0" borderId="0" xfId="0" applyNumberFormat="1" applyAlignment="1">
      <alignment horizontal="center" vertical="center"/>
    </xf>
    <xf numFmtId="9" fontId="0" fillId="0" borderId="0" xfId="0" applyNumberFormat="1" applyAlignment="1">
      <alignment horizontal="center" vertical="center" wrapText="1"/>
    </xf>
    <xf numFmtId="0" fontId="4" fillId="4" borderId="1" xfId="3" applyFont="1" applyFill="1" applyBorder="1">
      <alignment vertical="center" wrapText="1"/>
    </xf>
    <xf numFmtId="0" fontId="4" fillId="0" borderId="2" xfId="3" applyFont="1" applyBorder="1" applyAlignment="1">
      <alignment horizontal="center" vertical="center" wrapText="1"/>
    </xf>
    <xf numFmtId="164" fontId="3" fillId="4" borderId="1" xfId="3" applyNumberFormat="1" applyFill="1" applyBorder="1">
      <alignment vertical="center" wrapText="1"/>
    </xf>
    <xf numFmtId="164" fontId="3" fillId="4" borderId="1" xfId="4" applyNumberFormat="1" applyFont="1" applyFill="1" applyBorder="1" applyAlignment="1">
      <alignment vertical="center" wrapText="1"/>
    </xf>
    <xf numFmtId="165" fontId="0" fillId="3" borderId="1" xfId="0" applyNumberFormat="1" applyFill="1" applyBorder="1" applyAlignment="1">
      <alignment horizontal="center"/>
    </xf>
    <xf numFmtId="9" fontId="0" fillId="3" borderId="1" xfId="0" applyNumberFormat="1" applyFill="1" applyBorder="1" applyAlignment="1">
      <alignment horizontal="center" vertical="center"/>
    </xf>
    <xf numFmtId="0" fontId="4" fillId="0" borderId="0" xfId="3" applyFont="1">
      <alignment vertical="center" wrapText="1"/>
    </xf>
    <xf numFmtId="0" fontId="2" fillId="0" borderId="3" xfId="0" applyFont="1" applyBorder="1" applyAlignment="1">
      <alignment horizontal="center"/>
    </xf>
    <xf numFmtId="0" fontId="0" fillId="0" borderId="3" xfId="0" applyBorder="1" applyAlignment="1">
      <alignment horizontal="center"/>
    </xf>
    <xf numFmtId="164" fontId="0" fillId="0" borderId="0" xfId="0" applyNumberFormat="1"/>
    <xf numFmtId="0" fontId="4" fillId="0" borderId="0" xfId="3" applyFont="1" applyAlignment="1">
      <alignment vertical="center" wrapText="1"/>
    </xf>
    <xf numFmtId="0" fontId="0" fillId="0" borderId="0" xfId="0" applyAlignment="1">
      <alignment wrapText="1"/>
    </xf>
    <xf numFmtId="0" fontId="2" fillId="0" borderId="3" xfId="0" applyFont="1" applyBorder="1" applyAlignment="1">
      <alignment horizontal="center"/>
    </xf>
    <xf numFmtId="0" fontId="0" fillId="0" borderId="3" xfId="0" applyBorder="1" applyAlignment="1">
      <alignment horizontal="center"/>
    </xf>
    <xf numFmtId="0" fontId="2" fillId="0" borderId="4" xfId="0" applyFont="1" applyBorder="1" applyAlignment="1">
      <alignment horizontal="center"/>
    </xf>
    <xf numFmtId="0" fontId="0" fillId="0" borderId="4" xfId="0" applyBorder="1" applyAlignment="1">
      <alignment horizontal="center"/>
    </xf>
  </cellXfs>
  <cellStyles count="5">
    <cellStyle name="Currency" xfId="1" builtinId="4"/>
    <cellStyle name="Currency 3" xfId="4" xr:uid="{CD96B08A-51F3-4E7A-9CB4-29DA662B06B7}"/>
    <cellStyle name="Normal" xfId="0" builtinId="0"/>
    <cellStyle name="Normal 2" xfId="3" xr:uid="{D6485F33-A149-4854-85CC-76FDC54736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OMWBE\Veteran%20Diversity%20Spend%20to%20Governor\Veteran%20Spend%20-%20Diversity%20Report%20to%20the%20Governor.xlsx" TargetMode="External"/><Relationship Id="rId1" Type="http://schemas.openxmlformats.org/officeDocument/2006/relationships/externalLinkPath" Target="file:///U:\OMWBE\Veteran%20Diversity%20Spend%20to%20Governor\Veteran%20Spend%20-%20Diversity%20Report%20to%20the%20Governo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OMWBE\Veteran%20Spend%20-%20Diversity%20Report%20to%20the%20Governor.xlsx" TargetMode="External"/><Relationship Id="rId1" Type="http://schemas.openxmlformats.org/officeDocument/2006/relationships/externalLinkPath" Target="file:///G:\OMWBE\Veteran%20Spend%20-%20Diversity%20Report%20to%20the%20Govern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b $ for Report "/>
      <sheetName val="Sheet1"/>
      <sheetName val="1 July 17 to 30 June 18"/>
      <sheetName val="1 July 18 to 30 June 19"/>
      <sheetName val="1 July 19 to 30 June 20"/>
      <sheetName val="1 July 20 to 3 June 21"/>
      <sheetName val="1 July 21 to 30 June 22"/>
      <sheetName val="1 July 22 to 30 June 23"/>
      <sheetName val="Unformatted"/>
      <sheetName val="Sheet2"/>
      <sheetName val="Avg % for Report"/>
      <sheetName val="2yr avg"/>
      <sheetName val="For 2yr avg Pivot"/>
      <sheetName val="3yr Average"/>
      <sheetName val="For 3yr avg Pivot"/>
    </sheetNames>
    <sheetDataSet>
      <sheetData sheetId="0"/>
      <sheetData sheetId="1"/>
      <sheetData sheetId="2"/>
      <sheetData sheetId="3"/>
      <sheetData sheetId="4"/>
      <sheetData sheetId="5"/>
      <sheetData sheetId="6"/>
      <sheetData sheetId="7">
        <row r="3">
          <cell r="C3" t="str">
            <v>Agency Title</v>
          </cell>
          <cell r="D3" t="str">
            <v>FY  Total $  Spend</v>
          </cell>
        </row>
        <row r="4">
          <cell r="C4" t="str">
            <v>Administrative Office of the Courts</v>
          </cell>
          <cell r="D4">
            <v>17726613</v>
          </cell>
        </row>
        <row r="5">
          <cell r="C5" t="str">
            <v>Office of Governor</v>
          </cell>
          <cell r="D5">
            <v>135062</v>
          </cell>
        </row>
        <row r="6">
          <cell r="C6" t="str">
            <v>Governor's Office of Indian Affairs</v>
          </cell>
          <cell r="D6">
            <v>7073</v>
          </cell>
        </row>
        <row r="7">
          <cell r="C7" t="str">
            <v>Commission on Asian Pacific American Affairs</v>
          </cell>
          <cell r="D7">
            <v>12256</v>
          </cell>
        </row>
        <row r="8">
          <cell r="C8" t="str">
            <v>Department of Financial Institutions</v>
          </cell>
          <cell r="D8">
            <v>1184672</v>
          </cell>
        </row>
        <row r="9">
          <cell r="C9" t="str">
            <v>Department of Commerce</v>
          </cell>
          <cell r="D9">
            <v>185846186</v>
          </cell>
        </row>
        <row r="10">
          <cell r="C10" t="str">
            <v>Office of Financial Management</v>
          </cell>
          <cell r="D10">
            <v>36617170</v>
          </cell>
        </row>
        <row r="11">
          <cell r="C11" t="str">
            <v>Health Care Authority</v>
          </cell>
          <cell r="D11">
            <v>317252606</v>
          </cell>
        </row>
        <row r="12">
          <cell r="C12" t="str">
            <v>Office of Administrative Hearings</v>
          </cell>
          <cell r="D12">
            <v>631729</v>
          </cell>
        </row>
        <row r="13">
          <cell r="C13" t="str">
            <v>Washington's Lottery</v>
          </cell>
          <cell r="D13">
            <v>730483</v>
          </cell>
        </row>
        <row r="14">
          <cell r="C14" t="str">
            <v>Gambling Commission</v>
          </cell>
          <cell r="D14">
            <v>907521</v>
          </cell>
        </row>
        <row r="15">
          <cell r="C15" t="str">
            <v>Commission on Hispanic Affairs</v>
          </cell>
          <cell r="D15">
            <v>8768</v>
          </cell>
        </row>
        <row r="16">
          <cell r="C16" t="str">
            <v>Commission on African American Affairs</v>
          </cell>
          <cell r="D16">
            <v>5474</v>
          </cell>
        </row>
        <row r="17">
          <cell r="C17" t="str">
            <v>Department of Retirement Systems</v>
          </cell>
          <cell r="D17">
            <v>65418</v>
          </cell>
        </row>
        <row r="18">
          <cell r="C18" t="str">
            <v>Department of Revenue</v>
          </cell>
          <cell r="D18">
            <v>21209179</v>
          </cell>
        </row>
        <row r="19">
          <cell r="C19" t="str">
            <v>Board of Tax Appeals</v>
          </cell>
          <cell r="D19">
            <v>5360</v>
          </cell>
        </row>
        <row r="20">
          <cell r="C20" t="str">
            <v>Office of Minority &amp; Women's Business Enterprises</v>
          </cell>
          <cell r="D20">
            <v>21567</v>
          </cell>
        </row>
        <row r="21">
          <cell r="C21" t="str">
            <v>Consolidated Technology Services (WaTech)</v>
          </cell>
          <cell r="D21">
            <v>108101949</v>
          </cell>
        </row>
        <row r="22">
          <cell r="C22" t="str">
            <v>Board of Accountancy</v>
          </cell>
          <cell r="D22">
            <v>5486</v>
          </cell>
        </row>
        <row r="23">
          <cell r="C23" t="str">
            <v>Department of Enterprise Services</v>
          </cell>
          <cell r="D23">
            <v>279104286</v>
          </cell>
        </row>
        <row r="24">
          <cell r="C24" t="str">
            <v>Board of Industrial Insurance Appeals</v>
          </cell>
          <cell r="D24">
            <v>1952896</v>
          </cell>
        </row>
        <row r="25">
          <cell r="C25" t="str">
            <v>Liquor and Cannabis Board</v>
          </cell>
          <cell r="D25">
            <v>10677476</v>
          </cell>
        </row>
        <row r="26">
          <cell r="C26" t="str">
            <v>Washington State Patrol</v>
          </cell>
          <cell r="D26">
            <v>70046637</v>
          </cell>
        </row>
        <row r="27">
          <cell r="C27" t="str">
            <v>Traffic Safety Commission</v>
          </cell>
          <cell r="D27">
            <v>33749</v>
          </cell>
        </row>
        <row r="28">
          <cell r="C28" t="str">
            <v>Office of Independent Investigations</v>
          </cell>
          <cell r="D28">
            <v>2219294</v>
          </cell>
        </row>
        <row r="29">
          <cell r="C29" t="str">
            <v>Department of Labor and Industries</v>
          </cell>
          <cell r="D29">
            <v>65658682</v>
          </cell>
        </row>
        <row r="30">
          <cell r="C30" t="str">
            <v>Department of Licensing</v>
          </cell>
          <cell r="D30">
            <v>42910062</v>
          </cell>
        </row>
        <row r="31">
          <cell r="C31" t="str">
            <v>Military Department</v>
          </cell>
          <cell r="D31">
            <v>19232891</v>
          </cell>
        </row>
        <row r="32">
          <cell r="C32" t="str">
            <v>Department of Social and Health Services</v>
          </cell>
          <cell r="D32">
            <v>329640480</v>
          </cell>
        </row>
        <row r="33">
          <cell r="C33" t="str">
            <v>Department of Health</v>
          </cell>
          <cell r="D33">
            <v>243105725</v>
          </cell>
        </row>
        <row r="34">
          <cell r="C34" t="str">
            <v>Department of Veterans Affairs</v>
          </cell>
          <cell r="D34">
            <v>19306419</v>
          </cell>
        </row>
        <row r="35">
          <cell r="C35" t="str">
            <v>Department of Children, Youth and Families</v>
          </cell>
          <cell r="D35">
            <v>85185579</v>
          </cell>
        </row>
        <row r="36">
          <cell r="C36" t="str">
            <v>Department of Corrections</v>
          </cell>
          <cell r="D36">
            <v>182835370</v>
          </cell>
        </row>
        <row r="37">
          <cell r="C37" t="str">
            <v>Department of Services for the Blind</v>
          </cell>
          <cell r="D37">
            <v>304463</v>
          </cell>
        </row>
        <row r="38">
          <cell r="C38" t="str">
            <v>State School for the Blind</v>
          </cell>
          <cell r="D38">
            <v>185699</v>
          </cell>
        </row>
        <row r="39">
          <cell r="C39" t="str">
            <v xml:space="preserve">Center for Childhood Deafness &amp; Hearing Loss </v>
          </cell>
          <cell r="D39">
            <v>6257131</v>
          </cell>
        </row>
        <row r="40">
          <cell r="C40" t="str">
            <v>Department of Archaeology and Historic Preservation</v>
          </cell>
          <cell r="D40">
            <v>9071</v>
          </cell>
        </row>
        <row r="41">
          <cell r="C41" t="str">
            <v>Arts Commission</v>
          </cell>
          <cell r="D41">
            <v>2726410</v>
          </cell>
        </row>
        <row r="42">
          <cell r="C42" t="str">
            <v>Washington State Historical Society</v>
          </cell>
          <cell r="D42">
            <v>3856669</v>
          </cell>
        </row>
        <row r="43">
          <cell r="C43" t="str">
            <v>Department of Transportation</v>
          </cell>
          <cell r="D43">
            <v>1817821585</v>
          </cell>
        </row>
        <row r="44">
          <cell r="C44" t="str">
            <v>Department of Ecology</v>
          </cell>
          <cell r="D44">
            <v>35301764</v>
          </cell>
        </row>
        <row r="45">
          <cell r="C45" t="str">
            <v>Pollution Liability Insurance Agency</v>
          </cell>
          <cell r="D45">
            <v>14535</v>
          </cell>
        </row>
        <row r="46">
          <cell r="C46" t="str">
            <v>Environmental and Land Use Hearings Office</v>
          </cell>
          <cell r="D46">
            <v>10927</v>
          </cell>
        </row>
        <row r="47">
          <cell r="C47" t="str">
            <v>Dept of Fish And Wildlife</v>
          </cell>
          <cell r="D47">
            <v>98723655</v>
          </cell>
        </row>
        <row r="48">
          <cell r="C48" t="str">
            <v>Department of Natural Resources</v>
          </cell>
          <cell r="D48">
            <v>183912413</v>
          </cell>
        </row>
        <row r="49">
          <cell r="C49" t="str">
            <v>Department of Agriculture</v>
          </cell>
          <cell r="D49">
            <v>8618040</v>
          </cell>
        </row>
        <row r="50">
          <cell r="C50" t="str">
            <v>Employment Security Department</v>
          </cell>
          <cell r="D50">
            <v>47061770</v>
          </cell>
        </row>
      </sheetData>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b $ for Report "/>
      <sheetName val="Sheet1"/>
      <sheetName val="1 July 17 to 30 June 18"/>
      <sheetName val="1 July 18 to 30 June 19"/>
      <sheetName val="1 July 19 to 30 June 20"/>
      <sheetName val="1 July 20 to 3 June 21"/>
      <sheetName val="1 July 21 to 30 June 22"/>
      <sheetName val="1 July 22 to 31 May 23"/>
      <sheetName val="Unformatted"/>
      <sheetName val="Sheet2"/>
      <sheetName val="Avg % for Report"/>
      <sheetName val="2yr avg"/>
      <sheetName val="For 2yr avg Pivot"/>
      <sheetName val="3yr Average"/>
      <sheetName val="For 3yr avg Piv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Row Labels</v>
          </cell>
          <cell r="B3" t="str">
            <v>Sum of Veteran Spend $</v>
          </cell>
        </row>
        <row r="4">
          <cell r="A4" t="str">
            <v>Administrative Office of the Courts</v>
          </cell>
          <cell r="B4">
            <v>172616</v>
          </cell>
        </row>
        <row r="5">
          <cell r="A5" t="str">
            <v>Arts Commission</v>
          </cell>
          <cell r="B5">
            <v>372144</v>
          </cell>
        </row>
        <row r="6">
          <cell r="A6" t="str">
            <v>Board of Accountancy</v>
          </cell>
          <cell r="B6">
            <v>0</v>
          </cell>
        </row>
        <row r="7">
          <cell r="A7" t="str">
            <v>Board of Industrial Insurance Appeals</v>
          </cell>
          <cell r="B7">
            <v>3222999</v>
          </cell>
        </row>
        <row r="8">
          <cell r="A8" t="str">
            <v>Board of Tax Appeals</v>
          </cell>
          <cell r="B8">
            <v>0</v>
          </cell>
        </row>
        <row r="9">
          <cell r="A9" t="str">
            <v xml:space="preserve">Center for Childhood Deafness &amp; Hearing Loss </v>
          </cell>
          <cell r="B9">
            <v>485586</v>
          </cell>
        </row>
        <row r="10">
          <cell r="A10" t="str">
            <v>Commission on African American Affairs</v>
          </cell>
          <cell r="B10">
            <v>0</v>
          </cell>
        </row>
        <row r="11">
          <cell r="A11" t="str">
            <v>Commission on Asian Pacific American Affairs</v>
          </cell>
          <cell r="B11">
            <v>0</v>
          </cell>
        </row>
        <row r="12">
          <cell r="A12" t="str">
            <v>Commission on Hispanic Affairs</v>
          </cell>
          <cell r="B12">
            <v>10940</v>
          </cell>
        </row>
        <row r="13">
          <cell r="A13" t="str">
            <v>Consolidated Technology Services (WaTech)</v>
          </cell>
          <cell r="B13">
            <v>62308</v>
          </cell>
        </row>
        <row r="14">
          <cell r="A14" t="str">
            <v>Correction Ombuds</v>
          </cell>
          <cell r="B14">
            <v>0</v>
          </cell>
        </row>
        <row r="15">
          <cell r="A15" t="str">
            <v>Department of Agriculture</v>
          </cell>
          <cell r="B15">
            <v>153782</v>
          </cell>
        </row>
        <row r="16">
          <cell r="A16" t="str">
            <v>Department of Archaeology and Historic Preservation</v>
          </cell>
          <cell r="B16">
            <v>0</v>
          </cell>
        </row>
        <row r="17">
          <cell r="A17" t="str">
            <v>Department of Children, Youth and Families</v>
          </cell>
          <cell r="B17">
            <v>581945</v>
          </cell>
        </row>
        <row r="18">
          <cell r="A18" t="str">
            <v>Department of Commerce</v>
          </cell>
          <cell r="B18">
            <v>128325</v>
          </cell>
        </row>
        <row r="19">
          <cell r="A19" t="str">
            <v>Department of Corrections</v>
          </cell>
          <cell r="B19">
            <v>12183322</v>
          </cell>
        </row>
        <row r="20">
          <cell r="A20" t="str">
            <v>Department of Ecology</v>
          </cell>
          <cell r="B20">
            <v>389803</v>
          </cell>
        </row>
        <row r="21">
          <cell r="A21" t="str">
            <v>Department of Enterprise Services</v>
          </cell>
          <cell r="B21">
            <v>1418974</v>
          </cell>
        </row>
        <row r="22">
          <cell r="A22" t="str">
            <v>Department of Financial Institutions</v>
          </cell>
          <cell r="B22">
            <v>197507</v>
          </cell>
        </row>
        <row r="23">
          <cell r="A23" t="str">
            <v>Department of Health</v>
          </cell>
          <cell r="B23">
            <v>1324610</v>
          </cell>
        </row>
        <row r="24">
          <cell r="A24" t="str">
            <v>Department of Labor and Industries</v>
          </cell>
          <cell r="B24">
            <v>3914386</v>
          </cell>
        </row>
        <row r="25">
          <cell r="A25" t="str">
            <v>Department of Licensing</v>
          </cell>
          <cell r="B25">
            <v>3566688</v>
          </cell>
        </row>
        <row r="26">
          <cell r="A26" t="str">
            <v>Department of Natural Resources</v>
          </cell>
          <cell r="B26">
            <v>1983217</v>
          </cell>
        </row>
        <row r="27">
          <cell r="A27" t="str">
            <v>Department of Retirement Systems</v>
          </cell>
          <cell r="B27">
            <v>0</v>
          </cell>
        </row>
        <row r="28">
          <cell r="A28" t="str">
            <v>Department of Revenue</v>
          </cell>
          <cell r="B28">
            <v>14774</v>
          </cell>
        </row>
        <row r="29">
          <cell r="A29" t="str">
            <v>Department of Services for the Blind</v>
          </cell>
          <cell r="B29">
            <v>7373</v>
          </cell>
        </row>
        <row r="30">
          <cell r="A30" t="str">
            <v>Department of Social and Health Services</v>
          </cell>
          <cell r="B30">
            <v>6832557</v>
          </cell>
        </row>
        <row r="31">
          <cell r="A31" t="str">
            <v>Department of Transportation</v>
          </cell>
          <cell r="B31">
            <v>5674209</v>
          </cell>
        </row>
        <row r="32">
          <cell r="A32" t="str">
            <v>Department of Veterans Affairs</v>
          </cell>
          <cell r="B32">
            <v>1488741</v>
          </cell>
        </row>
        <row r="33">
          <cell r="A33" t="str">
            <v>Dept of Fish And Wildlife</v>
          </cell>
          <cell r="B33">
            <v>2067266</v>
          </cell>
        </row>
        <row r="34">
          <cell r="A34" t="str">
            <v>Education Ombuds</v>
          </cell>
          <cell r="B34">
            <v>0</v>
          </cell>
        </row>
        <row r="35">
          <cell r="A35" t="str">
            <v>Employment Security Department</v>
          </cell>
          <cell r="B35">
            <v>624871</v>
          </cell>
        </row>
        <row r="36">
          <cell r="A36" t="str">
            <v>Energy Facility Site Evaluation Council</v>
          </cell>
          <cell r="B36">
            <v>0</v>
          </cell>
        </row>
        <row r="37">
          <cell r="A37" t="str">
            <v>Environmental and Land Use Hearings Office</v>
          </cell>
          <cell r="B37">
            <v>1513</v>
          </cell>
        </row>
        <row r="38">
          <cell r="A38" t="str">
            <v>Gambling Commission</v>
          </cell>
          <cell r="B38">
            <v>77066</v>
          </cell>
        </row>
        <row r="39">
          <cell r="A39" t="str">
            <v>Governor's Office of Indian Affairs</v>
          </cell>
          <cell r="B39">
            <v>0</v>
          </cell>
        </row>
        <row r="40">
          <cell r="A40" t="str">
            <v>Health Care Authority</v>
          </cell>
          <cell r="B40">
            <v>90567</v>
          </cell>
        </row>
        <row r="41">
          <cell r="A41" t="str">
            <v>Indeterminate Sentencing Review Board</v>
          </cell>
          <cell r="B41">
            <v>0</v>
          </cell>
        </row>
        <row r="42">
          <cell r="A42" t="str">
            <v>LGBTQ Commision</v>
          </cell>
          <cell r="B42">
            <v>0</v>
          </cell>
        </row>
        <row r="43">
          <cell r="A43" t="str">
            <v>Liquor and Cannabis Board</v>
          </cell>
          <cell r="B43">
            <v>188187</v>
          </cell>
        </row>
        <row r="44">
          <cell r="A44" t="str">
            <v>Military Department</v>
          </cell>
          <cell r="B44">
            <v>4222514</v>
          </cell>
        </row>
        <row r="45">
          <cell r="A45" t="str">
            <v>Office of Administrative Hearings</v>
          </cell>
          <cell r="B45">
            <v>3297</v>
          </cell>
        </row>
        <row r="46">
          <cell r="A46" t="str">
            <v>Office of Equity</v>
          </cell>
          <cell r="B46">
            <v>0</v>
          </cell>
        </row>
        <row r="47">
          <cell r="A47" t="str">
            <v>Office of Family &amp; Children's Ombuds</v>
          </cell>
          <cell r="B47">
            <v>0</v>
          </cell>
        </row>
        <row r="48">
          <cell r="A48" t="str">
            <v>Office of Financial Management</v>
          </cell>
          <cell r="B48">
            <v>125067</v>
          </cell>
        </row>
        <row r="49">
          <cell r="A49" t="str">
            <v>Office of Governor</v>
          </cell>
          <cell r="B49">
            <v>0</v>
          </cell>
        </row>
        <row r="50">
          <cell r="A50" t="str">
            <v>Office of Independent Investigations</v>
          </cell>
          <cell r="B50">
            <v>24398</v>
          </cell>
        </row>
        <row r="51">
          <cell r="A51" t="str">
            <v>Office of Minority &amp; Women's Business Enterprises</v>
          </cell>
          <cell r="B51">
            <v>1168</v>
          </cell>
        </row>
        <row r="52">
          <cell r="A52" t="str">
            <v>Office of Regulatory Innovation and Assistance</v>
          </cell>
          <cell r="B52">
            <v>0</v>
          </cell>
        </row>
        <row r="53">
          <cell r="A53" t="str">
            <v>Office of State Treasurer</v>
          </cell>
          <cell r="B53">
            <v>0</v>
          </cell>
        </row>
        <row r="54">
          <cell r="A54" t="str">
            <v>Pollution Liability Insurance Agency</v>
          </cell>
          <cell r="B54">
            <v>42605</v>
          </cell>
        </row>
        <row r="55">
          <cell r="A55" t="str">
            <v>Puget Sound Partnership</v>
          </cell>
          <cell r="B55">
            <v>0</v>
          </cell>
        </row>
        <row r="56">
          <cell r="A56" t="str">
            <v>Recreation and Conservation Office</v>
          </cell>
          <cell r="B56">
            <v>0</v>
          </cell>
        </row>
        <row r="57">
          <cell r="A57" t="str">
            <v>Results Washington</v>
          </cell>
          <cell r="B57">
            <v>0</v>
          </cell>
        </row>
        <row r="58">
          <cell r="A58" t="str">
            <v>State School for the Blind</v>
          </cell>
          <cell r="B58">
            <v>639361</v>
          </cell>
        </row>
        <row r="59">
          <cell r="A59" t="str">
            <v>Traffic Safety Commission</v>
          </cell>
          <cell r="B59">
            <v>0</v>
          </cell>
        </row>
        <row r="60">
          <cell r="A60" t="str">
            <v>Utilities and Transportation Commission</v>
          </cell>
          <cell r="B60">
            <v>0</v>
          </cell>
        </row>
        <row r="61">
          <cell r="A61" t="str">
            <v>Washington State Historical Society</v>
          </cell>
          <cell r="B61">
            <v>179026</v>
          </cell>
        </row>
        <row r="62">
          <cell r="A62" t="str">
            <v>Washington State Patrol</v>
          </cell>
          <cell r="B62">
            <v>1929192</v>
          </cell>
        </row>
        <row r="63">
          <cell r="A63" t="str">
            <v>Washington Student Achievement Council</v>
          </cell>
          <cell r="B63">
            <v>0</v>
          </cell>
        </row>
        <row r="64">
          <cell r="A64" t="str">
            <v>Washington's Lottery</v>
          </cell>
          <cell r="B64">
            <v>585</v>
          </cell>
        </row>
        <row r="65">
          <cell r="A65" t="str">
            <v>Workforce Training and Education Coordinating Board</v>
          </cell>
          <cell r="B65">
            <v>0</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EF6A-F13C-4AF5-BC81-342559636904}">
  <dimension ref="A1:N67"/>
  <sheetViews>
    <sheetView tabSelected="1" workbookViewId="0">
      <selection activeCell="E57" sqref="E57"/>
    </sheetView>
  </sheetViews>
  <sheetFormatPr defaultRowHeight="14.4" x14ac:dyDescent="0.3"/>
  <cols>
    <col min="1" max="1" width="17" customWidth="1"/>
    <col min="2" max="2" width="49.5546875" bestFit="1" customWidth="1"/>
    <col min="3" max="4" width="14.6640625" bestFit="1" customWidth="1"/>
    <col min="5" max="5" width="23.33203125" customWidth="1"/>
    <col min="6" max="6" width="17" customWidth="1"/>
    <col min="7" max="7" width="20.88671875" bestFit="1" customWidth="1"/>
    <col min="8" max="8" width="13.109375" bestFit="1" customWidth="1"/>
    <col min="9" max="9" width="18.33203125" style="6" customWidth="1"/>
    <col min="10" max="10" width="18.33203125" customWidth="1"/>
    <col min="11" max="11" width="18.6640625" customWidth="1"/>
    <col min="12" max="12" width="8.88671875" customWidth="1"/>
    <col min="13" max="13" width="14.109375" bestFit="1" customWidth="1"/>
    <col min="14" max="14" width="14.33203125" bestFit="1" customWidth="1"/>
    <col min="15" max="15" width="21.6640625" customWidth="1"/>
    <col min="16" max="16" width="9.33203125" customWidth="1"/>
    <col min="17" max="17" width="19.33203125" customWidth="1"/>
  </cols>
  <sheetData>
    <row r="1" spans="1:14" ht="31.95" customHeight="1" x14ac:dyDescent="0.3">
      <c r="B1" s="32" t="s">
        <v>0</v>
      </c>
      <c r="C1" s="33"/>
      <c r="D1" s="33"/>
      <c r="E1" s="33"/>
      <c r="F1" s="33"/>
      <c r="G1" s="33"/>
    </row>
    <row r="2" spans="1:14" ht="31.95" customHeight="1" x14ac:dyDescent="0.3">
      <c r="B2" s="34" t="s">
        <v>1</v>
      </c>
      <c r="C2" s="35"/>
      <c r="D2" s="35"/>
      <c r="E2" s="35"/>
      <c r="F2" s="35"/>
      <c r="G2" s="35"/>
    </row>
    <row r="3" spans="1:14" ht="16.5" customHeight="1" x14ac:dyDescent="0.3">
      <c r="B3" s="27"/>
      <c r="C3" s="28"/>
      <c r="D3" s="28"/>
      <c r="E3" s="28"/>
      <c r="F3" s="28"/>
      <c r="G3" s="28"/>
    </row>
    <row r="4" spans="1:14" ht="43.2" x14ac:dyDescent="0.3">
      <c r="A4" s="7" t="s">
        <v>2</v>
      </c>
      <c r="B4" s="1" t="s">
        <v>3</v>
      </c>
      <c r="C4" s="1" t="s">
        <v>4</v>
      </c>
      <c r="D4" s="1" t="s">
        <v>5</v>
      </c>
      <c r="E4" s="1" t="s">
        <v>6</v>
      </c>
      <c r="F4" s="9" t="s">
        <v>7</v>
      </c>
      <c r="G4" s="9" t="s">
        <v>8</v>
      </c>
      <c r="H4" s="9" t="s">
        <v>9</v>
      </c>
      <c r="I4" s="10" t="s">
        <v>10</v>
      </c>
      <c r="J4" s="21"/>
    </row>
    <row r="5" spans="1:14" x14ac:dyDescent="0.3">
      <c r="A5" s="8">
        <v>190</v>
      </c>
      <c r="B5" s="1" t="s">
        <v>11</v>
      </c>
      <c r="C5" s="2">
        <v>2290882</v>
      </c>
      <c r="D5" s="2">
        <v>2108871</v>
      </c>
      <c r="E5" s="2">
        <f>VLOOKUP(B5,'[1]1 July 22 to 30 June 23'!$C$3:$D$50,2,FALSE)</f>
        <v>1952896</v>
      </c>
      <c r="F5" s="3">
        <f t="shared" ref="F5:F36" si="0">SUM(C5:E5)</f>
        <v>6352649</v>
      </c>
      <c r="G5" s="3">
        <f>VLOOKUP(B5,'[2]3yr Average'!$A$3:$B$65,2,FALSE)</f>
        <v>3222999</v>
      </c>
      <c r="H5" s="4">
        <f t="shared" ref="H5:H49" si="1">G5/F5</f>
        <v>0.50734724994250435</v>
      </c>
      <c r="I5" s="24">
        <v>0.50800000000000001</v>
      </c>
      <c r="K5" s="16"/>
      <c r="L5" s="16"/>
      <c r="M5" s="16"/>
      <c r="N5" s="16"/>
    </row>
    <row r="6" spans="1:14" x14ac:dyDescent="0.3">
      <c r="A6" s="8">
        <v>351</v>
      </c>
      <c r="B6" s="1" t="s">
        <v>12</v>
      </c>
      <c r="C6" s="2">
        <v>1640505</v>
      </c>
      <c r="D6" s="2">
        <v>2241707</v>
      </c>
      <c r="E6" s="2">
        <f>VLOOKUP(B6,'[1]1 July 22 to 30 June 23'!$C$3:$D$50,2,FALSE)</f>
        <v>185699</v>
      </c>
      <c r="F6" s="3">
        <f t="shared" si="0"/>
        <v>4067911</v>
      </c>
      <c r="G6" s="3">
        <f>VLOOKUP(B6,'[2]3yr Average'!$A$3:$B$65,2,FALSE)</f>
        <v>639361</v>
      </c>
      <c r="H6" s="4">
        <f t="shared" si="1"/>
        <v>0.15717182603060884</v>
      </c>
      <c r="I6" s="24">
        <v>0.158</v>
      </c>
      <c r="K6" s="11"/>
      <c r="L6" s="11"/>
      <c r="M6" s="11"/>
      <c r="N6" s="11"/>
    </row>
    <row r="7" spans="1:14" x14ac:dyDescent="0.3">
      <c r="A7" s="8">
        <v>118</v>
      </c>
      <c r="B7" s="1" t="s">
        <v>13</v>
      </c>
      <c r="C7" s="2">
        <v>79198</v>
      </c>
      <c r="D7" s="2">
        <v>3022</v>
      </c>
      <c r="E7" s="2">
        <f>VLOOKUP(B7,'[1]1 July 22 to 30 June 23'!$C$3:$D$50,2,FALSE)</f>
        <v>8768</v>
      </c>
      <c r="F7" s="3">
        <f t="shared" si="0"/>
        <v>90988</v>
      </c>
      <c r="G7" s="3">
        <f>VLOOKUP(B7,'[2]3yr Average'!$A$3:$B$65,2,FALSE)</f>
        <v>10940</v>
      </c>
      <c r="H7" s="4">
        <f t="shared" si="1"/>
        <v>0.12023563546841341</v>
      </c>
      <c r="I7" s="24">
        <v>0.121</v>
      </c>
      <c r="K7" s="12"/>
      <c r="L7" s="13"/>
      <c r="M7" s="14"/>
      <c r="N7" s="15"/>
    </row>
    <row r="8" spans="1:14" x14ac:dyDescent="0.3">
      <c r="A8" s="8">
        <v>102</v>
      </c>
      <c r="B8" s="1" t="s">
        <v>14</v>
      </c>
      <c r="C8" s="2">
        <v>263076</v>
      </c>
      <c r="D8" s="2">
        <v>1366097</v>
      </c>
      <c r="E8" s="2">
        <f>VLOOKUP(B8,'[1]1 July 22 to 30 June 23'!$C$3:$D$50,2,FALSE)</f>
        <v>1184672</v>
      </c>
      <c r="F8" s="3">
        <f t="shared" si="0"/>
        <v>2813845</v>
      </c>
      <c r="G8" s="3">
        <f>VLOOKUP(B8,'[2]3yr Average'!$A$3:$B$65,2,FALSE)</f>
        <v>197507</v>
      </c>
      <c r="H8" s="4">
        <f t="shared" si="1"/>
        <v>7.0191144146177206E-2</v>
      </c>
      <c r="I8" s="24">
        <f t="shared" ref="I8:I19" si="2">(G8*0.2+G8)/F8</f>
        <v>8.422937297541265E-2</v>
      </c>
      <c r="K8" s="17"/>
      <c r="L8" s="18"/>
      <c r="M8" s="19"/>
      <c r="N8" s="15"/>
    </row>
    <row r="9" spans="1:14" x14ac:dyDescent="0.3">
      <c r="A9" s="8">
        <v>387</v>
      </c>
      <c r="B9" s="1" t="s">
        <v>15</v>
      </c>
      <c r="C9" s="2">
        <v>54567</v>
      </c>
      <c r="D9" s="2">
        <v>2524131</v>
      </c>
      <c r="E9" s="2">
        <f>VLOOKUP(B9,'[1]1 July 22 to 30 June 23'!$C$3:$D$50,2,FALSE)</f>
        <v>2726410</v>
      </c>
      <c r="F9" s="3">
        <f t="shared" si="0"/>
        <v>5305108</v>
      </c>
      <c r="G9" s="3">
        <f>VLOOKUP(B9,'[2]3yr Average'!$A$3:$B$65,2,FALSE)</f>
        <v>372144</v>
      </c>
      <c r="H9" s="4">
        <f t="shared" si="1"/>
        <v>7.0148242033903935E-2</v>
      </c>
      <c r="I9" s="24">
        <f t="shared" si="2"/>
        <v>8.4177890440684716E-2</v>
      </c>
      <c r="K9" s="12"/>
      <c r="L9" s="13"/>
      <c r="M9" s="14"/>
      <c r="N9" s="15"/>
    </row>
    <row r="10" spans="1:14" x14ac:dyDescent="0.3">
      <c r="A10" s="8">
        <v>245</v>
      </c>
      <c r="B10" s="1" t="s">
        <v>16</v>
      </c>
      <c r="C10" s="2">
        <v>36622292</v>
      </c>
      <c r="D10" s="2">
        <v>26234379</v>
      </c>
      <c r="E10" s="2">
        <f>VLOOKUP(B10,'[1]1 July 22 to 30 June 23'!$C$3:$D$50,2,FALSE)</f>
        <v>19232891</v>
      </c>
      <c r="F10" s="3">
        <f t="shared" si="0"/>
        <v>82089562</v>
      </c>
      <c r="G10" s="3">
        <f>VLOOKUP(B10,'[2]3yr Average'!$A$3:$B$65,2,FALSE)</f>
        <v>4222514</v>
      </c>
      <c r="H10" s="4">
        <f t="shared" si="1"/>
        <v>5.1437891701748881E-2</v>
      </c>
      <c r="I10" s="24">
        <f t="shared" si="2"/>
        <v>6.1725470042098649E-2</v>
      </c>
      <c r="K10" s="12"/>
      <c r="L10" s="13"/>
      <c r="M10" s="14"/>
      <c r="N10" s="15"/>
    </row>
    <row r="11" spans="1:14" x14ac:dyDescent="0.3">
      <c r="A11" s="8">
        <v>353</v>
      </c>
      <c r="B11" s="1" t="s">
        <v>17</v>
      </c>
      <c r="C11" s="2">
        <v>1801546</v>
      </c>
      <c r="D11" s="2">
        <v>5483219</v>
      </c>
      <c r="E11" s="2">
        <f>VLOOKUP(B11,'[1]1 July 22 to 30 June 23'!$C$3:$D$50,2,FALSE)</f>
        <v>6257131</v>
      </c>
      <c r="F11" s="3">
        <f t="shared" si="0"/>
        <v>13541896</v>
      </c>
      <c r="G11" s="3">
        <f>VLOOKUP(B11,'[2]3yr Average'!$A$3:$B$65,2,FALSE)</f>
        <v>485586</v>
      </c>
      <c r="H11" s="4">
        <f t="shared" si="1"/>
        <v>3.5858051191649976E-2</v>
      </c>
      <c r="I11" s="24">
        <f t="shared" si="2"/>
        <v>4.3029661429979965E-2</v>
      </c>
    </row>
    <row r="12" spans="1:14" x14ac:dyDescent="0.3">
      <c r="A12" s="8">
        <v>240</v>
      </c>
      <c r="B12" s="1" t="s">
        <v>18</v>
      </c>
      <c r="C12" s="2">
        <v>37748020</v>
      </c>
      <c r="D12" s="2">
        <v>29521564</v>
      </c>
      <c r="E12" s="2">
        <f>VLOOKUP(B12,'[1]1 July 22 to 30 June 23'!$C$3:$D$50,2,FALSE)</f>
        <v>42910062</v>
      </c>
      <c r="F12" s="3">
        <f t="shared" si="0"/>
        <v>110179646</v>
      </c>
      <c r="G12" s="3">
        <f>VLOOKUP(B12,'[2]3yr Average'!$A$3:$B$65,2,FALSE)</f>
        <v>3566688</v>
      </c>
      <c r="H12" s="4">
        <f t="shared" si="1"/>
        <v>3.2371568883058491E-2</v>
      </c>
      <c r="I12" s="24">
        <f t="shared" si="2"/>
        <v>3.8845882659670185E-2</v>
      </c>
    </row>
    <row r="13" spans="1:14" x14ac:dyDescent="0.3">
      <c r="A13" s="8">
        <v>305</v>
      </c>
      <c r="B13" s="1" t="s">
        <v>19</v>
      </c>
      <c r="C13" s="2">
        <v>16789494</v>
      </c>
      <c r="D13" s="2">
        <v>14669137</v>
      </c>
      <c r="E13" s="2">
        <f>VLOOKUP(B13,'[1]1 July 22 to 30 June 23'!$C$3:$D$50,2,FALSE)</f>
        <v>19306419</v>
      </c>
      <c r="F13" s="3">
        <f t="shared" si="0"/>
        <v>50765050</v>
      </c>
      <c r="G13" s="3">
        <f>VLOOKUP(B13,'[2]3yr Average'!$A$3:$B$65,2,FALSE)</f>
        <v>1488741</v>
      </c>
      <c r="H13" s="4">
        <f t="shared" si="1"/>
        <v>2.932610132364688E-2</v>
      </c>
      <c r="I13" s="24">
        <f t="shared" si="2"/>
        <v>3.5191321588376255E-2</v>
      </c>
    </row>
    <row r="14" spans="1:14" x14ac:dyDescent="0.3">
      <c r="A14" s="8">
        <v>310</v>
      </c>
      <c r="B14" s="1" t="s">
        <v>20</v>
      </c>
      <c r="C14" s="2">
        <v>146655677</v>
      </c>
      <c r="D14" s="2">
        <v>151931718</v>
      </c>
      <c r="E14" s="2">
        <f>VLOOKUP(B14,'[1]1 July 22 to 30 June 23'!$C$3:$D$50,2,FALSE)</f>
        <v>182835370</v>
      </c>
      <c r="F14" s="3">
        <f t="shared" si="0"/>
        <v>481422765</v>
      </c>
      <c r="G14" s="3">
        <f>VLOOKUP(B14,'[2]3yr Average'!$A$3:$B$65,2,FALSE)</f>
        <v>12183322</v>
      </c>
      <c r="H14" s="4">
        <f t="shared" si="1"/>
        <v>2.5306908783177297E-2</v>
      </c>
      <c r="I14" s="24">
        <f t="shared" si="2"/>
        <v>3.0368290539812756E-2</v>
      </c>
    </row>
    <row r="15" spans="1:14" x14ac:dyDescent="0.3">
      <c r="A15" s="8">
        <v>235</v>
      </c>
      <c r="B15" s="1" t="s">
        <v>21</v>
      </c>
      <c r="C15" s="2">
        <v>42689778</v>
      </c>
      <c r="D15" s="2">
        <v>52437888</v>
      </c>
      <c r="E15" s="2">
        <f>VLOOKUP(B15,'[1]1 July 22 to 30 June 23'!$C$3:$D$50,2,FALSE)</f>
        <v>65658682</v>
      </c>
      <c r="F15" s="3">
        <f t="shared" si="0"/>
        <v>160786348</v>
      </c>
      <c r="G15" s="3">
        <f>VLOOKUP(B15,'[2]3yr Average'!$A$3:$B$65,2,FALSE)</f>
        <v>3914386</v>
      </c>
      <c r="H15" s="4">
        <f t="shared" si="1"/>
        <v>2.4345263442391265E-2</v>
      </c>
      <c r="I15" s="24">
        <f t="shared" si="2"/>
        <v>2.9214316130869521E-2</v>
      </c>
    </row>
    <row r="16" spans="1:14" x14ac:dyDescent="0.3">
      <c r="A16" s="8">
        <v>395</v>
      </c>
      <c r="B16" s="20" t="s">
        <v>22</v>
      </c>
      <c r="C16" s="2">
        <v>3331665</v>
      </c>
      <c r="D16" s="2">
        <v>1779497</v>
      </c>
      <c r="E16" s="2">
        <f>VLOOKUP(B16,'[1]1 July 22 to 30 June 23'!$C$3:$D$50,2,FALSE)</f>
        <v>3856669</v>
      </c>
      <c r="F16" s="3">
        <f t="shared" si="0"/>
        <v>8967831</v>
      </c>
      <c r="G16" s="3">
        <f>VLOOKUP(B16,'[2]3yr Average'!$A$3:$B$65,2,FALSE)</f>
        <v>179026</v>
      </c>
      <c r="H16" s="4">
        <f t="shared" si="1"/>
        <v>1.996313266831188E-2</v>
      </c>
      <c r="I16" s="24">
        <f t="shared" si="2"/>
        <v>2.3955759201974257E-2</v>
      </c>
    </row>
    <row r="17" spans="1:14" x14ac:dyDescent="0.3">
      <c r="A17" s="8">
        <v>195</v>
      </c>
      <c r="B17" s="1" t="s">
        <v>23</v>
      </c>
      <c r="C17" s="2">
        <v>158485</v>
      </c>
      <c r="D17" s="2">
        <v>5861440</v>
      </c>
      <c r="E17" s="2">
        <f>VLOOKUP(B17,'[1]1 July 22 to 30 June 23'!$C$3:$D$50,2,FALSE)</f>
        <v>10677476</v>
      </c>
      <c r="F17" s="3">
        <f t="shared" si="0"/>
        <v>16697401</v>
      </c>
      <c r="G17" s="3">
        <f>VLOOKUP(B17,'[2]3yr Average'!$A$3:$B$65,2,FALSE)</f>
        <v>188187</v>
      </c>
      <c r="H17" s="4">
        <f t="shared" si="1"/>
        <v>1.1270436638612201E-2</v>
      </c>
      <c r="I17" s="24">
        <f t="shared" si="2"/>
        <v>1.3524523966334641E-2</v>
      </c>
      <c r="K17" s="16"/>
      <c r="L17" s="16"/>
      <c r="M17" s="16"/>
      <c r="N17" s="16"/>
    </row>
    <row r="18" spans="1:14" x14ac:dyDescent="0.3">
      <c r="A18" s="8">
        <v>225</v>
      </c>
      <c r="B18" s="1" t="s">
        <v>24</v>
      </c>
      <c r="C18" s="2">
        <v>50295212</v>
      </c>
      <c r="D18" s="2">
        <v>51890931</v>
      </c>
      <c r="E18" s="2">
        <f>VLOOKUP(B18,'[1]1 July 22 to 30 June 23'!$C$3:$D$50,2,FALSE)</f>
        <v>70046637</v>
      </c>
      <c r="F18" s="3">
        <f t="shared" si="0"/>
        <v>172232780</v>
      </c>
      <c r="G18" s="3">
        <f>VLOOKUP(B18,'[2]3yr Average'!$A$3:$B$65,2,FALSE)</f>
        <v>1929192</v>
      </c>
      <c r="H18" s="4">
        <f t="shared" si="1"/>
        <v>1.1201073338071882E-2</v>
      </c>
      <c r="I18" s="24">
        <f t="shared" si="2"/>
        <v>1.3441288005686258E-2</v>
      </c>
      <c r="K18" s="11"/>
      <c r="L18" s="11"/>
      <c r="M18" s="11"/>
      <c r="N18" s="11"/>
    </row>
    <row r="19" spans="1:14" x14ac:dyDescent="0.3">
      <c r="A19" s="8">
        <v>477</v>
      </c>
      <c r="B19" s="20" t="s">
        <v>25</v>
      </c>
      <c r="C19" s="2">
        <v>57939660</v>
      </c>
      <c r="D19" s="2">
        <v>63191383</v>
      </c>
      <c r="E19" s="2">
        <f>VLOOKUP(B19,'[1]1 July 22 to 30 June 23'!$C$3:$D$50,2,FALSE)</f>
        <v>98723655</v>
      </c>
      <c r="F19" s="3">
        <f t="shared" si="0"/>
        <v>219854698</v>
      </c>
      <c r="G19" s="3">
        <f>VLOOKUP(B19,'[2]3yr Average'!$A$3:$B$65,2,FALSE)</f>
        <v>2067266</v>
      </c>
      <c r="H19" s="4">
        <f t="shared" si="1"/>
        <v>9.4028738926470422E-3</v>
      </c>
      <c r="I19" s="24">
        <f t="shared" si="2"/>
        <v>1.1283448671176453E-2</v>
      </c>
      <c r="K19" s="12"/>
      <c r="L19" s="13"/>
      <c r="M19" s="14"/>
      <c r="N19" s="15"/>
    </row>
    <row r="20" spans="1:14" x14ac:dyDescent="0.3">
      <c r="A20" s="8" t="s">
        <v>26</v>
      </c>
      <c r="B20" s="1" t="s">
        <v>27</v>
      </c>
      <c r="C20" s="23">
        <v>1292909</v>
      </c>
      <c r="D20" s="23">
        <v>1589792</v>
      </c>
      <c r="E20" s="23">
        <v>2455560</v>
      </c>
      <c r="F20" s="22">
        <f t="shared" si="0"/>
        <v>5338261</v>
      </c>
      <c r="G20" s="22">
        <v>42742</v>
      </c>
      <c r="H20" s="4">
        <f t="shared" si="1"/>
        <v>8.0067272844096607E-3</v>
      </c>
      <c r="I20" s="25">
        <v>0.01</v>
      </c>
      <c r="K20" s="17"/>
      <c r="L20" s="18"/>
      <c r="M20" s="19"/>
      <c r="N20" s="15"/>
    </row>
    <row r="21" spans="1:14" x14ac:dyDescent="0.3">
      <c r="A21" s="8">
        <v>300</v>
      </c>
      <c r="B21" s="1" t="s">
        <v>28</v>
      </c>
      <c r="C21" s="2">
        <v>262416873</v>
      </c>
      <c r="D21" s="2">
        <v>323627931</v>
      </c>
      <c r="E21" s="2">
        <f>VLOOKUP(B21,'[1]1 July 22 to 30 June 23'!$C$3:$D$50,2,FALSE)</f>
        <v>329640480</v>
      </c>
      <c r="F21" s="3">
        <f t="shared" si="0"/>
        <v>915685284</v>
      </c>
      <c r="G21" s="3">
        <f>VLOOKUP(B21,'[2]3yr Average'!$A$3:$B$65,2,FALSE)</f>
        <v>6832557</v>
      </c>
      <c r="H21" s="4">
        <f t="shared" si="1"/>
        <v>7.4616870221537821E-3</v>
      </c>
      <c r="I21" s="25">
        <v>0.01</v>
      </c>
      <c r="K21" s="12"/>
      <c r="L21" s="13"/>
      <c r="M21" s="14"/>
      <c r="N21" s="15"/>
    </row>
    <row r="22" spans="1:14" x14ac:dyDescent="0.3">
      <c r="A22" s="8">
        <v>229</v>
      </c>
      <c r="B22" s="1" t="s">
        <v>29</v>
      </c>
      <c r="C22" s="2">
        <v>0</v>
      </c>
      <c r="D22" s="2">
        <v>1256183</v>
      </c>
      <c r="E22" s="2">
        <f>VLOOKUP(B22,'[1]1 July 22 to 30 June 23'!$C$3:$D$50,2,FALSE)</f>
        <v>2219294</v>
      </c>
      <c r="F22" s="3">
        <f t="shared" si="0"/>
        <v>3475477</v>
      </c>
      <c r="G22" s="3">
        <f>VLOOKUP(B22,'[2]3yr Average'!$A$3:$B$65,2,FALSE)</f>
        <v>24398</v>
      </c>
      <c r="H22" s="4">
        <f t="shared" si="1"/>
        <v>7.0200435796295016E-3</v>
      </c>
      <c r="I22" s="25">
        <v>0.01</v>
      </c>
    </row>
    <row r="23" spans="1:14" x14ac:dyDescent="0.3">
      <c r="A23" s="8">
        <v>490</v>
      </c>
      <c r="B23" s="20" t="s">
        <v>30</v>
      </c>
      <c r="C23" s="2">
        <v>83450430</v>
      </c>
      <c r="D23" s="2">
        <v>141768652</v>
      </c>
      <c r="E23" s="2">
        <f>VLOOKUP(B23,'[1]1 July 22 to 30 June 23'!$C$3:$D$50,2,FALSE)</f>
        <v>183912413</v>
      </c>
      <c r="F23" s="3">
        <f t="shared" si="0"/>
        <v>409131495</v>
      </c>
      <c r="G23" s="3">
        <f>VLOOKUP(B23,'[2]3yr Average'!$A$3:$B$65,2,FALSE)</f>
        <v>1983217</v>
      </c>
      <c r="H23" s="4">
        <f t="shared" si="1"/>
        <v>4.8473828689233516E-3</v>
      </c>
      <c r="I23" s="25">
        <v>0.01</v>
      </c>
    </row>
    <row r="24" spans="1:14" x14ac:dyDescent="0.3">
      <c r="A24" s="8" t="s">
        <v>31</v>
      </c>
      <c r="B24" s="20" t="s">
        <v>32</v>
      </c>
      <c r="C24" s="2">
        <v>10219092</v>
      </c>
      <c r="D24" s="2">
        <v>12050615</v>
      </c>
      <c r="E24" s="2">
        <f>VLOOKUP(B24,'[1]1 July 22 to 30 June 23'!$C$3:$D$50,2,FALSE)</f>
        <v>17726613</v>
      </c>
      <c r="F24" s="3">
        <f t="shared" si="0"/>
        <v>39996320</v>
      </c>
      <c r="G24" s="3">
        <f>VLOOKUP(B24,'[2]3yr Average'!$A$3:$B$65,2,FALSE)</f>
        <v>172616</v>
      </c>
      <c r="H24" s="4">
        <f t="shared" si="1"/>
        <v>4.3157970533289061E-3</v>
      </c>
      <c r="I24" s="25">
        <v>0.01</v>
      </c>
    </row>
    <row r="25" spans="1:14" x14ac:dyDescent="0.3">
      <c r="A25" s="8" t="s">
        <v>33</v>
      </c>
      <c r="B25" s="1" t="s">
        <v>34</v>
      </c>
      <c r="C25" s="2">
        <v>28604865</v>
      </c>
      <c r="D25" s="2">
        <v>32282127</v>
      </c>
      <c r="E25" s="2">
        <f>VLOOKUP(B25,'[1]1 July 22 to 30 June 23'!$C$3:$D$50,2,FALSE)</f>
        <v>35301764</v>
      </c>
      <c r="F25" s="3">
        <f t="shared" si="0"/>
        <v>96188756</v>
      </c>
      <c r="G25" s="3">
        <f>VLOOKUP(B25,'[2]3yr Average'!$A$3:$B$65,2,FALSE)</f>
        <v>389803</v>
      </c>
      <c r="H25" s="4">
        <f t="shared" si="1"/>
        <v>4.0524798969226719E-3</v>
      </c>
      <c r="I25" s="25">
        <v>0.01</v>
      </c>
    </row>
    <row r="26" spans="1:14" x14ac:dyDescent="0.3">
      <c r="A26" s="8" t="s">
        <v>35</v>
      </c>
      <c r="B26" s="1" t="s">
        <v>36</v>
      </c>
      <c r="C26" s="2">
        <v>65659883</v>
      </c>
      <c r="D26" s="2">
        <v>48470995</v>
      </c>
      <c r="E26" s="2">
        <f>VLOOKUP(B26,'[1]1 July 22 to 30 June 23'!$C$3:$D$50,2,FALSE)</f>
        <v>47061770</v>
      </c>
      <c r="F26" s="3">
        <f t="shared" si="0"/>
        <v>161192648</v>
      </c>
      <c r="G26" s="3">
        <f>VLOOKUP(B26,'[2]3yr Average'!$A$3:$B$65,2,FALSE)</f>
        <v>624871</v>
      </c>
      <c r="H26" s="4">
        <f t="shared" si="1"/>
        <v>3.8765477691017273E-3</v>
      </c>
      <c r="I26" s="25">
        <v>0.01</v>
      </c>
    </row>
    <row r="27" spans="1:14" x14ac:dyDescent="0.3">
      <c r="A27" s="8" t="s">
        <v>37</v>
      </c>
      <c r="B27" s="1" t="s">
        <v>38</v>
      </c>
      <c r="C27" s="2">
        <v>23133133</v>
      </c>
      <c r="D27" s="2">
        <v>8320593</v>
      </c>
      <c r="E27" s="2">
        <f>VLOOKUP(B27,'[1]1 July 22 to 30 June 23'!$C$3:$D$50,2,FALSE)</f>
        <v>8618040</v>
      </c>
      <c r="F27" s="3">
        <f t="shared" si="0"/>
        <v>40071766</v>
      </c>
      <c r="G27" s="3">
        <f>VLOOKUP(B27,'[2]3yr Average'!$A$3:$B$65,2,FALSE)</f>
        <v>153782</v>
      </c>
      <c r="H27" s="4">
        <f t="shared" si="1"/>
        <v>3.8376646539610955E-3</v>
      </c>
      <c r="I27" s="25">
        <v>0.01</v>
      </c>
    </row>
    <row r="28" spans="1:14" x14ac:dyDescent="0.3">
      <c r="A28" s="8" t="s">
        <v>39</v>
      </c>
      <c r="B28" s="1" t="s">
        <v>40</v>
      </c>
      <c r="C28" s="2">
        <v>62537</v>
      </c>
      <c r="D28" s="2">
        <v>353906</v>
      </c>
      <c r="E28" s="2">
        <f>VLOOKUP(B28,'[1]1 July 22 to 30 June 23'!$C$3:$D$50,2,FALSE)</f>
        <v>10927</v>
      </c>
      <c r="F28" s="3">
        <f t="shared" si="0"/>
        <v>427370</v>
      </c>
      <c r="G28" s="3">
        <f>VLOOKUP(B28,'[2]3yr Average'!$A$3:$B$65,2,FALSE)</f>
        <v>1513</v>
      </c>
      <c r="H28" s="4">
        <f t="shared" si="1"/>
        <v>3.5402578561901867E-3</v>
      </c>
      <c r="I28" s="25">
        <v>0.01</v>
      </c>
    </row>
    <row r="29" spans="1:14" x14ac:dyDescent="0.3">
      <c r="A29" s="8" t="s">
        <v>41</v>
      </c>
      <c r="B29" s="1" t="s">
        <v>42</v>
      </c>
      <c r="C29" s="2">
        <v>18952</v>
      </c>
      <c r="D29" s="2">
        <v>413266</v>
      </c>
      <c r="E29" s="2">
        <f>VLOOKUP(B29,'[1]1 July 22 to 30 June 23'!$C$3:$D$50,2,FALSE)</f>
        <v>21567</v>
      </c>
      <c r="F29" s="3">
        <f t="shared" si="0"/>
        <v>453785</v>
      </c>
      <c r="G29" s="3">
        <f>VLOOKUP(B29,'[2]3yr Average'!$A$3:$B$65,2,FALSE)</f>
        <v>1168</v>
      </c>
      <c r="H29" s="4">
        <f t="shared" si="1"/>
        <v>2.5739061449805527E-3</v>
      </c>
      <c r="I29" s="25">
        <v>0.01</v>
      </c>
    </row>
    <row r="30" spans="1:14" x14ac:dyDescent="0.3">
      <c r="A30" s="8" t="s">
        <v>43</v>
      </c>
      <c r="B30" s="1" t="s">
        <v>44</v>
      </c>
      <c r="C30" s="2">
        <v>1511148</v>
      </c>
      <c r="D30" s="2">
        <v>1074128</v>
      </c>
      <c r="E30" s="2">
        <f>VLOOKUP(B30,'[1]1 July 22 to 30 June 23'!$C$3:$D$50,2,FALSE)</f>
        <v>304463</v>
      </c>
      <c r="F30" s="3">
        <f t="shared" si="0"/>
        <v>2889739</v>
      </c>
      <c r="G30" s="3">
        <f>VLOOKUP(B30,'[2]3yr Average'!$A$3:$B$65,2,FALSE)</f>
        <v>7373</v>
      </c>
      <c r="H30" s="4">
        <f t="shared" si="1"/>
        <v>2.5514414969656429E-3</v>
      </c>
      <c r="I30" s="25">
        <v>0.01</v>
      </c>
      <c r="L30" s="5"/>
    </row>
    <row r="31" spans="1:14" x14ac:dyDescent="0.3">
      <c r="A31" s="8" t="s">
        <v>45</v>
      </c>
      <c r="B31" s="1" t="s">
        <v>46</v>
      </c>
      <c r="C31" s="2">
        <v>59948929</v>
      </c>
      <c r="D31" s="2">
        <v>98637683</v>
      </c>
      <c r="E31" s="2">
        <f>VLOOKUP(B31,'[1]1 July 22 to 30 June 23'!$C$3:$D$50,2,FALSE)</f>
        <v>85185579</v>
      </c>
      <c r="F31" s="3">
        <f t="shared" si="0"/>
        <v>243772191</v>
      </c>
      <c r="G31" s="3">
        <f>VLOOKUP(B31,'[2]3yr Average'!$A$3:$B$65,2,FALSE)</f>
        <v>581945</v>
      </c>
      <c r="H31" s="4">
        <f t="shared" si="1"/>
        <v>2.3872493314875281E-3</v>
      </c>
      <c r="I31" s="25">
        <v>0.01</v>
      </c>
    </row>
    <row r="32" spans="1:14" x14ac:dyDescent="0.3">
      <c r="A32" s="8" t="s">
        <v>47</v>
      </c>
      <c r="B32" s="1" t="s">
        <v>48</v>
      </c>
      <c r="C32" s="23">
        <v>2586461</v>
      </c>
      <c r="D32" s="23">
        <v>3074215</v>
      </c>
      <c r="E32" s="23">
        <v>4435198</v>
      </c>
      <c r="F32" s="22">
        <f t="shared" si="0"/>
        <v>10095874</v>
      </c>
      <c r="G32" s="22">
        <v>22800</v>
      </c>
      <c r="H32" s="4">
        <f t="shared" si="1"/>
        <v>2.2583483113992903E-3</v>
      </c>
      <c r="I32" s="25">
        <v>0.01</v>
      </c>
      <c r="L32" s="5"/>
    </row>
    <row r="33" spans="1:9" x14ac:dyDescent="0.3">
      <c r="A33" s="8" t="s">
        <v>49</v>
      </c>
      <c r="B33" s="1" t="s">
        <v>50</v>
      </c>
      <c r="C33" s="2">
        <v>338918122</v>
      </c>
      <c r="D33" s="2">
        <v>100229615</v>
      </c>
      <c r="E33" s="2">
        <f>VLOOKUP(B33,'[1]1 July 22 to 30 June 23'!$C$3:$D$50,2,FALSE)</f>
        <v>279104286</v>
      </c>
      <c r="F33" s="3">
        <f t="shared" si="0"/>
        <v>718252023</v>
      </c>
      <c r="G33" s="3">
        <f>VLOOKUP(B33,'[2]3yr Average'!$A$3:$B$65,2,FALSE)</f>
        <v>1418974</v>
      </c>
      <c r="H33" s="4">
        <f t="shared" si="1"/>
        <v>1.9755934610155633E-3</v>
      </c>
      <c r="I33" s="25">
        <v>0.01</v>
      </c>
    </row>
    <row r="34" spans="1:9" x14ac:dyDescent="0.3">
      <c r="A34" s="8" t="s">
        <v>51</v>
      </c>
      <c r="B34" s="1" t="s">
        <v>52</v>
      </c>
      <c r="C34" s="2">
        <v>228502857</v>
      </c>
      <c r="D34" s="2">
        <v>533695166</v>
      </c>
      <c r="E34" s="2">
        <f>VLOOKUP(B34,'[1]1 July 22 to 30 June 23'!$C$3:$D$50,2,FALSE)</f>
        <v>243105725</v>
      </c>
      <c r="F34" s="3">
        <f t="shared" si="0"/>
        <v>1005303748</v>
      </c>
      <c r="G34" s="3">
        <f>VLOOKUP(B34,'[2]3yr Average'!$A$3:$B$65,2,FALSE)</f>
        <v>1324610</v>
      </c>
      <c r="H34" s="4">
        <f t="shared" si="1"/>
        <v>1.3176216667203752E-3</v>
      </c>
      <c r="I34" s="25">
        <v>0.01</v>
      </c>
    </row>
    <row r="35" spans="1:9" x14ac:dyDescent="0.3">
      <c r="A35" s="8" t="s">
        <v>53</v>
      </c>
      <c r="B35" s="1" t="s">
        <v>54</v>
      </c>
      <c r="C35" s="2">
        <v>406156</v>
      </c>
      <c r="D35" s="2">
        <v>1611435</v>
      </c>
      <c r="E35" s="2">
        <f>VLOOKUP(B35,'[1]1 July 22 to 30 June 23'!$C$3:$D$50,2,FALSE)</f>
        <v>631729</v>
      </c>
      <c r="F35" s="3">
        <f t="shared" si="0"/>
        <v>2649320</v>
      </c>
      <c r="G35" s="3">
        <f>VLOOKUP(B35,'[2]3yr Average'!$A$3:$B$65,2,FALSE)</f>
        <v>3297</v>
      </c>
      <c r="H35" s="4">
        <f t="shared" si="1"/>
        <v>1.2444702791659747E-3</v>
      </c>
      <c r="I35" s="25">
        <v>0.01</v>
      </c>
    </row>
    <row r="36" spans="1:9" x14ac:dyDescent="0.3">
      <c r="A36" s="8" t="s">
        <v>55</v>
      </c>
      <c r="B36" s="1" t="s">
        <v>56</v>
      </c>
      <c r="C36" s="2">
        <v>1392137614</v>
      </c>
      <c r="D36" s="2">
        <v>1377536586</v>
      </c>
      <c r="E36" s="2">
        <f>VLOOKUP(B36,'[1]1 July 22 to 30 June 23'!$C$3:$D$50,2,FALSE)</f>
        <v>1817821585</v>
      </c>
      <c r="F36" s="3">
        <f t="shared" si="0"/>
        <v>4587495785</v>
      </c>
      <c r="G36" s="3">
        <f>VLOOKUP(B36,'[2]3yr Average'!$A$3:$B$65,2,FALSE)</f>
        <v>5674209</v>
      </c>
      <c r="H36" s="4">
        <f t="shared" si="1"/>
        <v>1.2368859320924695E-3</v>
      </c>
      <c r="I36" s="25">
        <v>0.01</v>
      </c>
    </row>
    <row r="37" spans="1:9" x14ac:dyDescent="0.3">
      <c r="A37" s="8" t="s">
        <v>57</v>
      </c>
      <c r="B37" s="1" t="s">
        <v>58</v>
      </c>
      <c r="C37" s="2">
        <v>36226660</v>
      </c>
      <c r="D37" s="2">
        <v>36413859</v>
      </c>
      <c r="E37" s="2">
        <f>VLOOKUP(B37,'[1]1 July 22 to 30 June 23'!$C$3:$D$50,2,FALSE)</f>
        <v>36617170</v>
      </c>
      <c r="F37" s="3">
        <f t="shared" ref="F37:F56" si="3">SUM(C37:E37)</f>
        <v>109257689</v>
      </c>
      <c r="G37" s="3">
        <f>VLOOKUP(B37,'[2]3yr Average'!$A$3:$B$65,2,FALSE)</f>
        <v>125067</v>
      </c>
      <c r="H37" s="4">
        <f t="shared" si="1"/>
        <v>1.1446974683859549E-3</v>
      </c>
      <c r="I37" s="25">
        <v>0.01</v>
      </c>
    </row>
    <row r="38" spans="1:9" x14ac:dyDescent="0.3">
      <c r="A38" s="8" t="s">
        <v>59</v>
      </c>
      <c r="B38" s="1" t="s">
        <v>60</v>
      </c>
      <c r="C38" s="2">
        <v>24601466</v>
      </c>
      <c r="D38" s="2">
        <v>17253952</v>
      </c>
      <c r="E38" s="2">
        <f>VLOOKUP(B38,'[1]1 July 22 to 30 June 23'!$C$3:$D$50,2,FALSE)</f>
        <v>14535</v>
      </c>
      <c r="F38" s="3">
        <f t="shared" si="3"/>
        <v>41869953</v>
      </c>
      <c r="G38" s="3">
        <f>VLOOKUP(B38,'[2]3yr Average'!$A$3:$B$65,2,FALSE)</f>
        <v>42605</v>
      </c>
      <c r="H38" s="4">
        <f t="shared" si="1"/>
        <v>1.0175554770744549E-3</v>
      </c>
      <c r="I38" s="25">
        <v>0.01</v>
      </c>
    </row>
    <row r="39" spans="1:9" x14ac:dyDescent="0.3">
      <c r="A39" s="8" t="s">
        <v>61</v>
      </c>
      <c r="B39" s="1" t="s">
        <v>62</v>
      </c>
      <c r="C39" s="2">
        <v>45276198</v>
      </c>
      <c r="D39" s="2">
        <v>14546561</v>
      </c>
      <c r="E39" s="2">
        <f>VLOOKUP(B39,'[1]1 July 22 to 30 June 23'!$C$3:$D$50,2,FALSE)</f>
        <v>185846186</v>
      </c>
      <c r="F39" s="3">
        <f t="shared" si="3"/>
        <v>245668945</v>
      </c>
      <c r="G39" s="3">
        <f>VLOOKUP(B39,'[2]3yr Average'!$A$3:$B$65,2,FALSE)</f>
        <v>128325</v>
      </c>
      <c r="H39" s="4">
        <f t="shared" si="1"/>
        <v>5.2234929408761859E-4</v>
      </c>
      <c r="I39" s="25">
        <v>0.01</v>
      </c>
    </row>
    <row r="40" spans="1:9" x14ac:dyDescent="0.3">
      <c r="A40" s="8" t="s">
        <v>63</v>
      </c>
      <c r="B40" s="1" t="s">
        <v>64</v>
      </c>
      <c r="C40" s="2">
        <v>120032</v>
      </c>
      <c r="D40" s="2">
        <v>23861399</v>
      </c>
      <c r="E40" s="2">
        <f>VLOOKUP(B40,'[1]1 July 22 to 30 June 23'!$C$3:$D$50,2,FALSE)</f>
        <v>21209179</v>
      </c>
      <c r="F40" s="3">
        <f t="shared" si="3"/>
        <v>45190610</v>
      </c>
      <c r="G40" s="3">
        <f>VLOOKUP(B40,'[2]3yr Average'!$A$3:$B$65,2,FALSE)</f>
        <v>14774</v>
      </c>
      <c r="H40" s="4">
        <f t="shared" si="1"/>
        <v>3.269263238535616E-4</v>
      </c>
      <c r="I40" s="25">
        <v>0.01</v>
      </c>
    </row>
    <row r="41" spans="1:9" x14ac:dyDescent="0.3">
      <c r="A41" s="8" t="s">
        <v>65</v>
      </c>
      <c r="B41" s="1" t="s">
        <v>66</v>
      </c>
      <c r="C41" s="2">
        <v>94114</v>
      </c>
      <c r="D41" s="2">
        <v>94377924</v>
      </c>
      <c r="E41" s="2">
        <f>VLOOKUP(B41,'[1]1 July 22 to 30 June 23'!$C$3:$D$50,2,FALSE)</f>
        <v>108101949</v>
      </c>
      <c r="F41" s="3">
        <f t="shared" si="3"/>
        <v>202573987</v>
      </c>
      <c r="G41" s="3">
        <f>VLOOKUP(B41,'[2]3yr Average'!$A$3:$B$65,2,FALSE)</f>
        <v>62308</v>
      </c>
      <c r="H41" s="4">
        <f t="shared" si="1"/>
        <v>3.0758144677282774E-4</v>
      </c>
      <c r="I41" s="25">
        <v>0.01</v>
      </c>
    </row>
    <row r="42" spans="1:9" x14ac:dyDescent="0.3">
      <c r="A42" s="8" t="s">
        <v>67</v>
      </c>
      <c r="B42" s="1" t="s">
        <v>68</v>
      </c>
      <c r="C42" s="2">
        <v>1204318</v>
      </c>
      <c r="D42" s="2">
        <v>581744</v>
      </c>
      <c r="E42" s="2">
        <f>VLOOKUP(B42,'[1]1 July 22 to 30 June 23'!$C$3:$D$50,2,FALSE)</f>
        <v>730483</v>
      </c>
      <c r="F42" s="3">
        <f t="shared" si="3"/>
        <v>2516545</v>
      </c>
      <c r="G42" s="3">
        <f>VLOOKUP(B42,'[2]3yr Average'!$A$3:$B$65,2,FALSE)</f>
        <v>585</v>
      </c>
      <c r="H42" s="4">
        <f t="shared" si="1"/>
        <v>2.3246156933414661E-4</v>
      </c>
      <c r="I42" s="25">
        <v>0.01</v>
      </c>
    </row>
    <row r="43" spans="1:9" x14ac:dyDescent="0.3">
      <c r="A43" s="8" t="s">
        <v>69</v>
      </c>
      <c r="B43" s="1" t="s">
        <v>70</v>
      </c>
      <c r="C43" s="2">
        <v>290162296</v>
      </c>
      <c r="D43" s="2">
        <v>298816680</v>
      </c>
      <c r="E43" s="2">
        <f>VLOOKUP(B43,'[1]1 July 22 to 30 June 23'!$C$3:$D$50,2,FALSE)</f>
        <v>317252606</v>
      </c>
      <c r="F43" s="3">
        <f t="shared" si="3"/>
        <v>906231582</v>
      </c>
      <c r="G43" s="3">
        <f>VLOOKUP(B43,'[2]3yr Average'!$A$3:$B$65,2,FALSE)</f>
        <v>90567</v>
      </c>
      <c r="H43" s="4">
        <f t="shared" si="1"/>
        <v>9.9938031071620717E-5</v>
      </c>
      <c r="I43" s="25">
        <v>0.01</v>
      </c>
    </row>
    <row r="44" spans="1:9" x14ac:dyDescent="0.3">
      <c r="A44" s="8" t="s">
        <v>71</v>
      </c>
      <c r="B44" s="1" t="s">
        <v>72</v>
      </c>
      <c r="C44" s="2">
        <v>2754</v>
      </c>
      <c r="D44" s="2">
        <v>407299</v>
      </c>
      <c r="E44" s="2">
        <f>VLOOKUP(B44,'[1]1 July 22 to 30 June 23'!$C$3:$D$50,2,FALSE)</f>
        <v>5486</v>
      </c>
      <c r="F44" s="3">
        <f t="shared" si="3"/>
        <v>415539</v>
      </c>
      <c r="G44" s="22">
        <f>VLOOKUP(B44,'[2]3yr Average'!$A$3:$B$65,2,FALSE)</f>
        <v>0</v>
      </c>
      <c r="H44" s="4">
        <f t="shared" si="1"/>
        <v>0</v>
      </c>
      <c r="I44" s="25">
        <v>0.01</v>
      </c>
    </row>
    <row r="45" spans="1:9" x14ac:dyDescent="0.3">
      <c r="A45" s="8" t="s">
        <v>73</v>
      </c>
      <c r="B45" s="1" t="s">
        <v>74</v>
      </c>
      <c r="C45" s="2">
        <v>28366</v>
      </c>
      <c r="D45" s="2">
        <v>8313</v>
      </c>
      <c r="E45" s="2">
        <f>VLOOKUP(B45,'[1]1 July 22 to 30 June 23'!$C$3:$D$50,2,FALSE)</f>
        <v>5360</v>
      </c>
      <c r="F45" s="3">
        <f t="shared" si="3"/>
        <v>42039</v>
      </c>
      <c r="G45" s="22">
        <f>VLOOKUP(B45,'[2]3yr Average'!$A$3:$B$65,2,FALSE)</f>
        <v>0</v>
      </c>
      <c r="H45" s="4">
        <f t="shared" si="1"/>
        <v>0</v>
      </c>
      <c r="I45" s="25">
        <v>0.01</v>
      </c>
    </row>
    <row r="46" spans="1:9" x14ac:dyDescent="0.3">
      <c r="A46" s="8" t="s">
        <v>75</v>
      </c>
      <c r="B46" s="1" t="s">
        <v>76</v>
      </c>
      <c r="C46" s="2">
        <v>8621</v>
      </c>
      <c r="D46" s="2">
        <v>4117</v>
      </c>
      <c r="E46" s="2">
        <f>VLOOKUP(B46,'[1]1 July 22 to 30 June 23'!$C$3:$D$50,2,FALSE)</f>
        <v>5474</v>
      </c>
      <c r="F46" s="3">
        <f t="shared" si="3"/>
        <v>18212</v>
      </c>
      <c r="G46" s="22">
        <f>VLOOKUP(B46,'[2]3yr Average'!$A$3:$B$65,2,FALSE)</f>
        <v>0</v>
      </c>
      <c r="H46" s="4">
        <f t="shared" si="1"/>
        <v>0</v>
      </c>
      <c r="I46" s="25">
        <v>0.01</v>
      </c>
    </row>
    <row r="47" spans="1:9" x14ac:dyDescent="0.3">
      <c r="A47" s="8" t="s">
        <v>77</v>
      </c>
      <c r="B47" s="1" t="s">
        <v>78</v>
      </c>
      <c r="C47" s="2">
        <v>15953</v>
      </c>
      <c r="D47" s="2">
        <v>33512</v>
      </c>
      <c r="E47" s="2">
        <f>VLOOKUP(B47,'[1]1 July 22 to 30 June 23'!$C$3:$D$50,2,FALSE)</f>
        <v>12256</v>
      </c>
      <c r="F47" s="3">
        <f t="shared" si="3"/>
        <v>61721</v>
      </c>
      <c r="G47" s="22">
        <f>VLOOKUP(B47,'[2]3yr Average'!$A$3:$B$65,2,FALSE)</f>
        <v>0</v>
      </c>
      <c r="H47" s="4">
        <f t="shared" si="1"/>
        <v>0</v>
      </c>
      <c r="I47" s="25">
        <v>0.01</v>
      </c>
    </row>
    <row r="48" spans="1:9" x14ac:dyDescent="0.3">
      <c r="A48" s="8" t="s">
        <v>79</v>
      </c>
      <c r="B48" s="1" t="s">
        <v>80</v>
      </c>
      <c r="C48" s="2">
        <v>9874</v>
      </c>
      <c r="D48" s="2">
        <v>173243</v>
      </c>
      <c r="E48" s="2">
        <f>VLOOKUP(B48,'[1]1 July 22 to 30 June 23'!$C$3:$D$50,2,FALSE)</f>
        <v>9071</v>
      </c>
      <c r="F48" s="3">
        <f t="shared" si="3"/>
        <v>192188</v>
      </c>
      <c r="G48" s="22">
        <f>VLOOKUP(B48,'[2]3yr Average'!$A$3:$B$65,2,FALSE)</f>
        <v>0</v>
      </c>
      <c r="H48" s="4">
        <f t="shared" si="1"/>
        <v>0</v>
      </c>
      <c r="I48" s="25">
        <v>0.01</v>
      </c>
    </row>
    <row r="49" spans="1:9" x14ac:dyDescent="0.3">
      <c r="A49" s="8" t="s">
        <v>81</v>
      </c>
      <c r="B49" s="1" t="s">
        <v>82</v>
      </c>
      <c r="C49" s="2">
        <v>93838</v>
      </c>
      <c r="D49" s="2">
        <v>12216241</v>
      </c>
      <c r="E49" s="2">
        <f>VLOOKUP(B49,'[1]1 July 22 to 30 June 23'!$C$3:$D$50,2,FALSE)</f>
        <v>65418</v>
      </c>
      <c r="F49" s="3">
        <f t="shared" si="3"/>
        <v>12375497</v>
      </c>
      <c r="G49" s="22">
        <f>VLOOKUP(B49,'[2]3yr Average'!$A$3:$B$65,2,FALSE)</f>
        <v>0</v>
      </c>
      <c r="H49" s="4">
        <f t="shared" si="1"/>
        <v>0</v>
      </c>
      <c r="I49" s="25">
        <v>0.01</v>
      </c>
    </row>
    <row r="50" spans="1:9" x14ac:dyDescent="0.3">
      <c r="A50" s="8" t="s">
        <v>83</v>
      </c>
      <c r="B50" s="1" t="s">
        <v>84</v>
      </c>
      <c r="C50" s="23">
        <v>0</v>
      </c>
      <c r="D50" s="23">
        <v>0</v>
      </c>
      <c r="E50" s="23">
        <v>0</v>
      </c>
      <c r="F50" s="22">
        <f t="shared" si="3"/>
        <v>0</v>
      </c>
      <c r="G50" s="22">
        <f>VLOOKUP(B50,'[2]3yr Average'!$A$3:$B$65,2,FALSE)</f>
        <v>0</v>
      </c>
      <c r="H50" s="4">
        <v>0</v>
      </c>
      <c r="I50" s="25">
        <v>0.01</v>
      </c>
    </row>
    <row r="51" spans="1:9" x14ac:dyDescent="0.3">
      <c r="A51" s="8" t="s">
        <v>85</v>
      </c>
      <c r="B51" s="1" t="s">
        <v>86</v>
      </c>
      <c r="C51" s="23">
        <v>7433</v>
      </c>
      <c r="D51" s="23">
        <v>6192</v>
      </c>
      <c r="E51" s="23">
        <f>VLOOKUP(B51,'[1]1 July 22 to 30 June 23'!$C$3:$D$50,2,FALSE)</f>
        <v>7073</v>
      </c>
      <c r="F51" s="22">
        <f t="shared" si="3"/>
        <v>20698</v>
      </c>
      <c r="G51" s="22">
        <f>VLOOKUP(B51,'[2]3yr Average'!$A$3:$B$65,2,FALSE)</f>
        <v>0</v>
      </c>
      <c r="H51" s="4">
        <f>G51/F51</f>
        <v>0</v>
      </c>
      <c r="I51" s="25">
        <v>0.01</v>
      </c>
    </row>
    <row r="52" spans="1:9" x14ac:dyDescent="0.3">
      <c r="A52" s="8" t="s">
        <v>87</v>
      </c>
      <c r="B52" s="1" t="s">
        <v>88</v>
      </c>
      <c r="C52" s="23">
        <v>62466</v>
      </c>
      <c r="D52" s="23">
        <v>620766</v>
      </c>
      <c r="E52" s="23">
        <f>VLOOKUP(B52,'[1]1 July 22 to 30 June 23'!$C$3:$D$50,2,FALSE)</f>
        <v>135062</v>
      </c>
      <c r="F52" s="22">
        <f t="shared" si="3"/>
        <v>818294</v>
      </c>
      <c r="G52" s="22">
        <f>VLOOKUP(B52,'[2]3yr Average'!$A$3:$B$65,2,FALSE)</f>
        <v>0</v>
      </c>
      <c r="H52" s="4">
        <f>G52/F52</f>
        <v>0</v>
      </c>
      <c r="I52" s="25">
        <v>0.01</v>
      </c>
    </row>
    <row r="53" spans="1:9" x14ac:dyDescent="0.3">
      <c r="A53" s="8" t="s">
        <v>89</v>
      </c>
      <c r="B53" s="1" t="s">
        <v>90</v>
      </c>
      <c r="C53" s="23">
        <v>4309197</v>
      </c>
      <c r="D53" s="23">
        <v>1804649</v>
      </c>
      <c r="E53" s="23">
        <v>94396</v>
      </c>
      <c r="F53" s="22">
        <f t="shared" si="3"/>
        <v>6208242</v>
      </c>
      <c r="G53" s="22">
        <v>1218</v>
      </c>
      <c r="H53" s="4">
        <v>0</v>
      </c>
      <c r="I53" s="25">
        <v>0.01</v>
      </c>
    </row>
    <row r="54" spans="1:9" x14ac:dyDescent="0.3">
      <c r="A54" s="8" t="s">
        <v>91</v>
      </c>
      <c r="B54" s="1" t="s">
        <v>92</v>
      </c>
      <c r="C54" s="23">
        <v>24318</v>
      </c>
      <c r="D54" s="23">
        <v>2127291</v>
      </c>
      <c r="E54" s="23">
        <f>VLOOKUP(B54,'[1]1 July 22 to 30 June 23'!$C$3:$D$50,2,FALSE)</f>
        <v>33749</v>
      </c>
      <c r="F54" s="22">
        <f t="shared" si="3"/>
        <v>2185358</v>
      </c>
      <c r="G54" s="22">
        <f>VLOOKUP(B54,'[2]3yr Average'!$A$3:$B$65,2,FALSE)</f>
        <v>0</v>
      </c>
      <c r="H54" s="4">
        <f>G54/F54</f>
        <v>0</v>
      </c>
      <c r="I54" s="25">
        <v>0.01</v>
      </c>
    </row>
    <row r="55" spans="1:9" x14ac:dyDescent="0.3">
      <c r="A55" s="8" t="s">
        <v>93</v>
      </c>
      <c r="B55" s="1" t="s">
        <v>94</v>
      </c>
      <c r="C55" s="23">
        <v>103615</v>
      </c>
      <c r="D55" s="23">
        <v>2694852</v>
      </c>
      <c r="E55" s="23">
        <v>1774653</v>
      </c>
      <c r="F55" s="22">
        <f t="shared" si="3"/>
        <v>4573120</v>
      </c>
      <c r="G55" s="22">
        <v>1215</v>
      </c>
      <c r="H55" s="4">
        <v>0</v>
      </c>
      <c r="I55" s="25">
        <v>0.01</v>
      </c>
    </row>
    <row r="56" spans="1:9" x14ac:dyDescent="0.3">
      <c r="A56" s="8" t="s">
        <v>95</v>
      </c>
      <c r="B56" s="1" t="s">
        <v>96</v>
      </c>
      <c r="C56" s="23">
        <v>25347</v>
      </c>
      <c r="D56" s="23">
        <v>157343</v>
      </c>
      <c r="E56" s="23">
        <v>28259</v>
      </c>
      <c r="F56" s="22">
        <f t="shared" si="3"/>
        <v>210949</v>
      </c>
      <c r="G56" s="22">
        <v>0</v>
      </c>
      <c r="H56" s="4">
        <v>0</v>
      </c>
      <c r="I56" s="25">
        <v>0.01</v>
      </c>
    </row>
    <row r="57" spans="1:9" x14ac:dyDescent="0.3">
      <c r="E57" s="29">
        <f>SUM(E5:E56)</f>
        <v>4255068795</v>
      </c>
    </row>
    <row r="58" spans="1:9" ht="15" customHeight="1" x14ac:dyDescent="0.3"/>
    <row r="59" spans="1:9" ht="42.75" customHeight="1" x14ac:dyDescent="0.3">
      <c r="B59" s="30" t="s">
        <v>97</v>
      </c>
      <c r="C59" s="31"/>
      <c r="D59" s="31"/>
      <c r="E59" s="31"/>
      <c r="F59" s="31"/>
      <c r="G59" s="31"/>
      <c r="H59" s="31"/>
    </row>
    <row r="60" spans="1:9" x14ac:dyDescent="0.3">
      <c r="B60" s="26" t="s">
        <v>98</v>
      </c>
    </row>
    <row r="61" spans="1:9" x14ac:dyDescent="0.3">
      <c r="B61" s="26" t="s">
        <v>99</v>
      </c>
    </row>
    <row r="62" spans="1:9" x14ac:dyDescent="0.3">
      <c r="B62" s="26" t="s">
        <v>100</v>
      </c>
    </row>
    <row r="63" spans="1:9" x14ac:dyDescent="0.3">
      <c r="B63" s="26" t="s">
        <v>101</v>
      </c>
    </row>
    <row r="64" spans="1:9" x14ac:dyDescent="0.3">
      <c r="B64" s="26" t="s">
        <v>102</v>
      </c>
    </row>
    <row r="65" spans="2:2" x14ac:dyDescent="0.3">
      <c r="B65" s="26" t="s">
        <v>103</v>
      </c>
    </row>
    <row r="66" spans="2:2" x14ac:dyDescent="0.3">
      <c r="B66" s="26" t="s">
        <v>104</v>
      </c>
    </row>
    <row r="67" spans="2:2" x14ac:dyDescent="0.3">
      <c r="B67" s="26" t="s">
        <v>105</v>
      </c>
    </row>
  </sheetData>
  <autoFilter ref="A4:I56" xr:uid="{BB64EF6A-F13C-4AF5-BC81-342559636904}">
    <sortState xmlns:xlrd2="http://schemas.microsoft.com/office/spreadsheetml/2017/richdata2" ref="A5:I55">
      <sortCondition ref="B4:B55"/>
    </sortState>
  </autoFilter>
  <sortState xmlns:xlrd2="http://schemas.microsoft.com/office/spreadsheetml/2017/richdata2" ref="A5:J56">
    <sortCondition descending="1" ref="H5:H56"/>
  </sortState>
  <mergeCells count="3">
    <mergeCell ref="B59:H59"/>
    <mergeCell ref="B1:G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B3D0-BCE0-4EE9-883C-21D74A4D24AE}">
  <dimension ref="A1:D62"/>
  <sheetViews>
    <sheetView workbookViewId="0">
      <selection activeCell="C19" sqref="C19"/>
    </sheetView>
  </sheetViews>
  <sheetFormatPr defaultRowHeight="14.4" x14ac:dyDescent="0.3"/>
  <cols>
    <col min="1" max="1" width="6.33203125" style="15" bestFit="1" customWidth="1"/>
    <col min="2" max="2" width="15.33203125" style="15" bestFit="1" customWidth="1"/>
    <col min="3" max="3" width="54.6640625" bestFit="1" customWidth="1"/>
  </cols>
  <sheetData>
    <row r="1" spans="1:4" x14ac:dyDescent="0.3">
      <c r="A1" s="15" t="s">
        <v>106</v>
      </c>
      <c r="B1" s="15" t="s">
        <v>107</v>
      </c>
      <c r="C1" t="s">
        <v>108</v>
      </c>
      <c r="D1" t="s">
        <v>109</v>
      </c>
    </row>
    <row r="2" spans="1:4" x14ac:dyDescent="0.3">
      <c r="A2" s="15">
        <v>1</v>
      </c>
      <c r="B2" s="15">
        <v>387</v>
      </c>
      <c r="C2" t="s">
        <v>15</v>
      </c>
      <c r="D2">
        <f>MATCH(B2,Sheet1!A:A,0)</f>
        <v>9</v>
      </c>
    </row>
    <row r="3" spans="1:4" x14ac:dyDescent="0.3">
      <c r="A3" s="15">
        <v>2</v>
      </c>
      <c r="B3" s="15">
        <v>190</v>
      </c>
      <c r="C3" t="s">
        <v>110</v>
      </c>
      <c r="D3">
        <f>MATCH(B3,Sheet1!A:A,0)</f>
        <v>5</v>
      </c>
    </row>
    <row r="4" spans="1:4" x14ac:dyDescent="0.3">
      <c r="A4" s="15">
        <v>3</v>
      </c>
      <c r="B4" s="15">
        <v>353</v>
      </c>
      <c r="C4" t="s">
        <v>111</v>
      </c>
      <c r="D4">
        <f>MATCH(B4,Sheet1!A:A,0)</f>
        <v>11</v>
      </c>
    </row>
    <row r="5" spans="1:4" x14ac:dyDescent="0.3">
      <c r="A5" s="15">
        <v>4</v>
      </c>
      <c r="B5" s="15">
        <v>119</v>
      </c>
      <c r="C5" t="s">
        <v>76</v>
      </c>
      <c r="D5" t="e">
        <f>MATCH(B5,Sheet1!A:A,0)</f>
        <v>#N/A</v>
      </c>
    </row>
    <row r="6" spans="1:4" x14ac:dyDescent="0.3">
      <c r="A6" s="15">
        <v>5</v>
      </c>
      <c r="B6" s="15">
        <v>87</v>
      </c>
      <c r="C6" t="s">
        <v>78</v>
      </c>
      <c r="D6" t="e">
        <f>MATCH(B6,Sheet1!A:A,0)</f>
        <v>#N/A</v>
      </c>
    </row>
    <row r="7" spans="1:4" x14ac:dyDescent="0.3">
      <c r="A7" s="15">
        <v>6</v>
      </c>
      <c r="B7" s="15">
        <v>118</v>
      </c>
      <c r="C7" t="s">
        <v>13</v>
      </c>
      <c r="D7">
        <f>MATCH(B7,Sheet1!A:A,0)</f>
        <v>7</v>
      </c>
    </row>
    <row r="8" spans="1:4" x14ac:dyDescent="0.3">
      <c r="A8" s="15">
        <v>7</v>
      </c>
      <c r="B8" s="15">
        <v>406</v>
      </c>
      <c r="C8" t="s">
        <v>112</v>
      </c>
      <c r="D8" t="e">
        <f>MATCH(B8,Sheet1!A:A,0)</f>
        <v>#N/A</v>
      </c>
    </row>
    <row r="9" spans="1:4" x14ac:dyDescent="0.3">
      <c r="A9" s="15">
        <v>8</v>
      </c>
      <c r="B9" s="15">
        <v>495</v>
      </c>
      <c r="C9" t="s">
        <v>38</v>
      </c>
      <c r="D9" t="e">
        <f>MATCH(B9,Sheet1!A:A,0)</f>
        <v>#N/A</v>
      </c>
    </row>
    <row r="10" spans="1:4" x14ac:dyDescent="0.3">
      <c r="A10" s="15">
        <v>9</v>
      </c>
      <c r="B10" s="15">
        <v>355</v>
      </c>
      <c r="C10" t="s">
        <v>80</v>
      </c>
      <c r="D10" t="e">
        <f>MATCH(B10,Sheet1!A:A,0)</f>
        <v>#N/A</v>
      </c>
    </row>
    <row r="11" spans="1:4" x14ac:dyDescent="0.3">
      <c r="A11" s="15">
        <v>10</v>
      </c>
      <c r="B11" s="15">
        <v>307</v>
      </c>
      <c r="C11" t="s">
        <v>113</v>
      </c>
      <c r="D11" t="e">
        <f>MATCH(B11,Sheet1!A:A,0)</f>
        <v>#N/A</v>
      </c>
    </row>
    <row r="12" spans="1:4" x14ac:dyDescent="0.3">
      <c r="A12" s="15">
        <v>11</v>
      </c>
      <c r="B12" s="15">
        <v>103</v>
      </c>
      <c r="C12" t="s">
        <v>62</v>
      </c>
      <c r="D12" t="e">
        <f>MATCH(B12,Sheet1!A:A,0)</f>
        <v>#N/A</v>
      </c>
    </row>
    <row r="13" spans="1:4" x14ac:dyDescent="0.3">
      <c r="A13" s="15">
        <v>12</v>
      </c>
      <c r="B13" s="15">
        <v>310</v>
      </c>
      <c r="C13" t="s">
        <v>20</v>
      </c>
      <c r="D13">
        <f>MATCH(B13,Sheet1!A:A,0)</f>
        <v>14</v>
      </c>
    </row>
    <row r="14" spans="1:4" x14ac:dyDescent="0.3">
      <c r="A14" s="15">
        <v>13</v>
      </c>
      <c r="B14" s="15">
        <v>461</v>
      </c>
      <c r="C14" t="s">
        <v>34</v>
      </c>
      <c r="D14" t="e">
        <f>MATCH(B14,Sheet1!A:A,0)</f>
        <v>#N/A</v>
      </c>
    </row>
    <row r="15" spans="1:4" x14ac:dyDescent="0.3">
      <c r="A15" s="15">
        <v>14</v>
      </c>
      <c r="B15" s="15">
        <v>179</v>
      </c>
      <c r="C15" t="s">
        <v>50</v>
      </c>
      <c r="D15" t="e">
        <f>MATCH(B15,Sheet1!A:A,0)</f>
        <v>#N/A</v>
      </c>
    </row>
    <row r="16" spans="1:4" x14ac:dyDescent="0.3">
      <c r="A16" s="15">
        <v>15</v>
      </c>
      <c r="B16" s="15">
        <v>102</v>
      </c>
      <c r="C16" t="s">
        <v>14</v>
      </c>
      <c r="D16">
        <f>MATCH(B16,Sheet1!A:A,0)</f>
        <v>8</v>
      </c>
    </row>
    <row r="17" spans="1:4" x14ac:dyDescent="0.3">
      <c r="A17" s="15">
        <v>16</v>
      </c>
      <c r="B17" s="15">
        <v>477</v>
      </c>
      <c r="C17" t="s">
        <v>114</v>
      </c>
      <c r="D17">
        <f>MATCH(B17,Sheet1!A:A,0)</f>
        <v>19</v>
      </c>
    </row>
    <row r="18" spans="1:4" x14ac:dyDescent="0.3">
      <c r="A18" s="15">
        <v>17</v>
      </c>
      <c r="B18" s="15">
        <v>303</v>
      </c>
      <c r="C18" t="s">
        <v>52</v>
      </c>
      <c r="D18" t="e">
        <f>MATCH(B18,Sheet1!A:A,0)</f>
        <v>#N/A</v>
      </c>
    </row>
    <row r="19" spans="1:4" x14ac:dyDescent="0.3">
      <c r="A19" s="15">
        <v>18</v>
      </c>
      <c r="B19" s="15">
        <v>235</v>
      </c>
      <c r="C19" t="s">
        <v>115</v>
      </c>
      <c r="D19">
        <f>MATCH(B19,Sheet1!A:A,0)</f>
        <v>15</v>
      </c>
    </row>
    <row r="20" spans="1:4" x14ac:dyDescent="0.3">
      <c r="A20" s="15">
        <v>19</v>
      </c>
      <c r="B20" s="15">
        <v>240</v>
      </c>
      <c r="C20" t="s">
        <v>18</v>
      </c>
      <c r="D20">
        <f>MATCH(B20,Sheet1!A:A,0)</f>
        <v>12</v>
      </c>
    </row>
    <row r="21" spans="1:4" x14ac:dyDescent="0.3">
      <c r="A21" s="15">
        <v>20</v>
      </c>
      <c r="B21" s="15">
        <v>124</v>
      </c>
      <c r="C21" t="s">
        <v>116</v>
      </c>
      <c r="D21" t="e">
        <f>MATCH(B21,Sheet1!A:A,0)</f>
        <v>#N/A</v>
      </c>
    </row>
    <row r="22" spans="1:4" x14ac:dyDescent="0.3">
      <c r="A22" s="15">
        <v>21</v>
      </c>
      <c r="B22" s="15">
        <v>140</v>
      </c>
      <c r="C22" t="s">
        <v>64</v>
      </c>
      <c r="D22" t="e">
        <f>MATCH(B22,Sheet1!A:A,0)</f>
        <v>#N/A</v>
      </c>
    </row>
    <row r="23" spans="1:4" x14ac:dyDescent="0.3">
      <c r="A23" s="15">
        <v>22</v>
      </c>
      <c r="B23" s="15">
        <v>315</v>
      </c>
      <c r="C23" t="s">
        <v>44</v>
      </c>
      <c r="D23" t="e">
        <f>MATCH(B23,Sheet1!A:A,0)</f>
        <v>#N/A</v>
      </c>
    </row>
    <row r="24" spans="1:4" x14ac:dyDescent="0.3">
      <c r="A24" s="15">
        <v>23</v>
      </c>
      <c r="B24" s="15">
        <v>300</v>
      </c>
      <c r="C24" t="s">
        <v>28</v>
      </c>
      <c r="D24">
        <f>MATCH(B24,Sheet1!A:A,0)</f>
        <v>21</v>
      </c>
    </row>
    <row r="25" spans="1:4" x14ac:dyDescent="0.3">
      <c r="A25" s="15">
        <v>24</v>
      </c>
      <c r="B25" s="15">
        <v>405</v>
      </c>
      <c r="C25" t="s">
        <v>56</v>
      </c>
      <c r="D25" t="e">
        <f>MATCH(B25,Sheet1!A:A,0)</f>
        <v>#N/A</v>
      </c>
    </row>
    <row r="26" spans="1:4" x14ac:dyDescent="0.3">
      <c r="A26" s="15">
        <v>25</v>
      </c>
      <c r="B26" s="15">
        <v>305</v>
      </c>
      <c r="C26" t="s">
        <v>19</v>
      </c>
      <c r="D26">
        <f>MATCH(B26,Sheet1!A:A,0)</f>
        <v>13</v>
      </c>
    </row>
    <row r="27" spans="1:4" x14ac:dyDescent="0.3">
      <c r="A27" s="15">
        <v>26</v>
      </c>
      <c r="B27" s="15">
        <v>540</v>
      </c>
      <c r="C27" t="s">
        <v>36</v>
      </c>
      <c r="D27" t="e">
        <f>MATCH(B27,Sheet1!A:A,0)</f>
        <v>#N/A</v>
      </c>
    </row>
    <row r="28" spans="1:4" x14ac:dyDescent="0.3">
      <c r="A28" s="15">
        <v>27</v>
      </c>
      <c r="B28" s="15">
        <v>468</v>
      </c>
      <c r="C28" t="s">
        <v>117</v>
      </c>
      <c r="D28" t="e">
        <f>MATCH(B28,Sheet1!A:A,0)</f>
        <v>#N/A</v>
      </c>
    </row>
    <row r="29" spans="1:4" x14ac:dyDescent="0.3">
      <c r="A29" s="15">
        <v>28</v>
      </c>
      <c r="B29" s="15">
        <v>411</v>
      </c>
      <c r="C29" t="s">
        <v>118</v>
      </c>
      <c r="D29" t="e">
        <f>MATCH(B29,Sheet1!A:A,0)</f>
        <v>#N/A</v>
      </c>
    </row>
    <row r="30" spans="1:4" x14ac:dyDescent="0.3">
      <c r="A30" s="15">
        <v>29</v>
      </c>
      <c r="B30" s="15">
        <v>117</v>
      </c>
      <c r="C30" t="s">
        <v>119</v>
      </c>
      <c r="D30" t="e">
        <f>MATCH(B30,Sheet1!A:A,0)</f>
        <v>#N/A</v>
      </c>
    </row>
    <row r="31" spans="1:4" x14ac:dyDescent="0.3">
      <c r="A31" s="15">
        <v>30</v>
      </c>
      <c r="B31" s="15">
        <v>86</v>
      </c>
      <c r="C31" t="s">
        <v>120</v>
      </c>
      <c r="D31" t="e">
        <f>MATCH(B31,Sheet1!A:A,0)</f>
        <v>#N/A</v>
      </c>
    </row>
    <row r="32" spans="1:4" x14ac:dyDescent="0.3">
      <c r="A32" s="15">
        <v>31</v>
      </c>
      <c r="B32" s="15">
        <v>107</v>
      </c>
      <c r="C32" t="s">
        <v>121</v>
      </c>
      <c r="D32" t="e">
        <f>MATCH(B32,Sheet1!A:A,0)</f>
        <v>#N/A</v>
      </c>
    </row>
    <row r="33" spans="1:4" x14ac:dyDescent="0.3">
      <c r="A33" s="15">
        <v>32</v>
      </c>
      <c r="B33" s="15">
        <v>185</v>
      </c>
      <c r="C33" t="s">
        <v>122</v>
      </c>
      <c r="D33" t="e">
        <f>MATCH(B33,Sheet1!A:A,0)</f>
        <v>#N/A</v>
      </c>
    </row>
    <row r="34" spans="1:4" x14ac:dyDescent="0.3">
      <c r="A34" s="15">
        <v>33</v>
      </c>
      <c r="B34" s="15">
        <v>120</v>
      </c>
      <c r="C34" t="s">
        <v>123</v>
      </c>
      <c r="D34" t="e">
        <f>MATCH(B34,Sheet1!A:A,0)</f>
        <v>#N/A</v>
      </c>
    </row>
    <row r="35" spans="1:4" x14ac:dyDescent="0.3">
      <c r="A35" s="15">
        <v>34</v>
      </c>
      <c r="B35" s="15">
        <v>195</v>
      </c>
      <c r="C35" t="s">
        <v>23</v>
      </c>
      <c r="D35">
        <f>MATCH(B35,Sheet1!A:A,0)</f>
        <v>17</v>
      </c>
    </row>
    <row r="36" spans="1:4" x14ac:dyDescent="0.3">
      <c r="A36" s="15">
        <v>35</v>
      </c>
      <c r="B36" s="15">
        <v>116</v>
      </c>
      <c r="C36" t="s">
        <v>124</v>
      </c>
      <c r="D36" t="e">
        <f>MATCH(B36,Sheet1!A:A,0)</f>
        <v>#N/A</v>
      </c>
    </row>
    <row r="37" spans="1:4" x14ac:dyDescent="0.3">
      <c r="A37" s="15">
        <v>36</v>
      </c>
      <c r="B37" s="15">
        <v>245</v>
      </c>
      <c r="C37" t="s">
        <v>16</v>
      </c>
      <c r="D37">
        <f>MATCH(B37,Sheet1!A:A,0)</f>
        <v>10</v>
      </c>
    </row>
    <row r="38" spans="1:4" x14ac:dyDescent="0.3">
      <c r="A38" s="15">
        <v>37</v>
      </c>
      <c r="B38" s="15">
        <v>110</v>
      </c>
      <c r="C38" t="s">
        <v>54</v>
      </c>
      <c r="D38" t="e">
        <f>MATCH(B38,Sheet1!A:A,0)</f>
        <v>#N/A</v>
      </c>
    </row>
    <row r="39" spans="1:4" x14ac:dyDescent="0.3">
      <c r="A39" s="15">
        <v>38</v>
      </c>
      <c r="B39" s="15" t="s">
        <v>125</v>
      </c>
      <c r="C39" t="s">
        <v>126</v>
      </c>
      <c r="D39" t="e">
        <f>MATCH(B39,Sheet1!A:A,0)</f>
        <v>#N/A</v>
      </c>
    </row>
    <row r="40" spans="1:4" x14ac:dyDescent="0.3">
      <c r="A40" s="15">
        <v>39</v>
      </c>
      <c r="B40" s="15">
        <v>147</v>
      </c>
      <c r="C40" t="s">
        <v>127</v>
      </c>
      <c r="D40" t="e">
        <f>MATCH(B40,Sheet1!A:A,0)</f>
        <v>#N/A</v>
      </c>
    </row>
    <row r="41" spans="1:4" x14ac:dyDescent="0.3">
      <c r="A41" s="15">
        <v>40</v>
      </c>
      <c r="B41" s="15">
        <v>100</v>
      </c>
      <c r="C41" t="s">
        <v>128</v>
      </c>
      <c r="D41" t="e">
        <f>MATCH(B41,Sheet1!A:A,0)</f>
        <v>#N/A</v>
      </c>
    </row>
    <row r="42" spans="1:4" x14ac:dyDescent="0.3">
      <c r="A42" s="15">
        <v>41</v>
      </c>
      <c r="B42" s="15">
        <v>160</v>
      </c>
      <c r="C42" t="s">
        <v>129</v>
      </c>
      <c r="D42" t="e">
        <f>MATCH(B42,Sheet1!A:A,0)</f>
        <v>#N/A</v>
      </c>
    </row>
    <row r="43" spans="1:4" x14ac:dyDescent="0.3">
      <c r="A43" s="15">
        <v>42</v>
      </c>
      <c r="B43" s="15">
        <v>85</v>
      </c>
      <c r="C43" t="s">
        <v>130</v>
      </c>
      <c r="D43" t="e">
        <f>MATCH(B43,Sheet1!A:A,0)</f>
        <v>#N/A</v>
      </c>
    </row>
    <row r="44" spans="1:4" x14ac:dyDescent="0.3">
      <c r="A44" s="15">
        <v>43</v>
      </c>
      <c r="B44" s="15">
        <v>90</v>
      </c>
      <c r="C44" t="s">
        <v>131</v>
      </c>
      <c r="D44" t="e">
        <f>MATCH(B44,Sheet1!A:A,0)</f>
        <v>#N/A</v>
      </c>
    </row>
    <row r="45" spans="1:4" x14ac:dyDescent="0.3">
      <c r="A45" s="15">
        <v>44</v>
      </c>
      <c r="B45" s="15">
        <v>465</v>
      </c>
      <c r="C45" t="s">
        <v>132</v>
      </c>
      <c r="D45" t="e">
        <f>MATCH(B45,Sheet1!A:A,0)</f>
        <v>#N/A</v>
      </c>
    </row>
    <row r="46" spans="1:4" x14ac:dyDescent="0.3">
      <c r="A46" s="15">
        <v>45</v>
      </c>
      <c r="B46" s="15">
        <v>82</v>
      </c>
      <c r="C46" t="s">
        <v>133</v>
      </c>
      <c r="D46" t="e">
        <f>MATCH(B46,Sheet1!A:A,0)</f>
        <v>#N/A</v>
      </c>
    </row>
    <row r="47" spans="1:4" x14ac:dyDescent="0.3">
      <c r="A47" s="15">
        <v>46</v>
      </c>
      <c r="B47" s="15">
        <v>275</v>
      </c>
      <c r="C47" t="s">
        <v>134</v>
      </c>
      <c r="D47" t="e">
        <f>MATCH(B47,Sheet1!A:A,0)</f>
        <v>#N/A</v>
      </c>
    </row>
    <row r="48" spans="1:4" x14ac:dyDescent="0.3">
      <c r="A48" s="15">
        <v>47</v>
      </c>
      <c r="B48" s="15">
        <v>478</v>
      </c>
      <c r="C48" t="s">
        <v>27</v>
      </c>
      <c r="D48" t="e">
        <f>MATCH(B48,Sheet1!A:A,0)</f>
        <v>#N/A</v>
      </c>
    </row>
    <row r="49" spans="1:4" x14ac:dyDescent="0.3">
      <c r="A49" s="15">
        <v>48</v>
      </c>
      <c r="B49" s="15">
        <v>467</v>
      </c>
      <c r="C49" t="s">
        <v>135</v>
      </c>
      <c r="D49" t="e">
        <f>MATCH(B49,Sheet1!A:A,0)</f>
        <v>#N/A</v>
      </c>
    </row>
    <row r="50" spans="1:4" x14ac:dyDescent="0.3">
      <c r="A50" s="15">
        <v>49</v>
      </c>
      <c r="B50" s="15">
        <v>95</v>
      </c>
      <c r="C50" t="s">
        <v>136</v>
      </c>
      <c r="D50" t="e">
        <f>MATCH(B50,Sheet1!A:A,0)</f>
        <v>#N/A</v>
      </c>
    </row>
    <row r="51" spans="1:4" x14ac:dyDescent="0.3">
      <c r="A51" s="15">
        <v>50</v>
      </c>
      <c r="B51" s="15">
        <v>471</v>
      </c>
      <c r="C51" t="s">
        <v>137</v>
      </c>
      <c r="D51" t="e">
        <f>MATCH(B51,Sheet1!A:A,0)</f>
        <v>#N/A</v>
      </c>
    </row>
    <row r="52" spans="1:4" x14ac:dyDescent="0.3">
      <c r="A52" s="15">
        <v>51</v>
      </c>
      <c r="B52" s="15">
        <v>350</v>
      </c>
      <c r="C52" t="s">
        <v>138</v>
      </c>
      <c r="D52" t="e">
        <f>MATCH(B52,Sheet1!A:A,0)</f>
        <v>#N/A</v>
      </c>
    </row>
    <row r="53" spans="1:4" x14ac:dyDescent="0.3">
      <c r="A53" s="15">
        <v>52</v>
      </c>
      <c r="B53" s="15">
        <v>228</v>
      </c>
      <c r="C53" t="s">
        <v>92</v>
      </c>
      <c r="D53" t="e">
        <f>MATCH(B53,Sheet1!A:A,0)</f>
        <v>#N/A</v>
      </c>
    </row>
    <row r="54" spans="1:4" x14ac:dyDescent="0.3">
      <c r="A54" s="15">
        <v>53</v>
      </c>
      <c r="B54" s="15">
        <v>407</v>
      </c>
      <c r="C54" t="s">
        <v>139</v>
      </c>
      <c r="D54" t="e">
        <f>MATCH(B54,Sheet1!A:A,0)</f>
        <v>#N/A</v>
      </c>
    </row>
    <row r="55" spans="1:4" x14ac:dyDescent="0.3">
      <c r="A55" s="15">
        <v>54</v>
      </c>
      <c r="B55" s="15">
        <v>410</v>
      </c>
      <c r="C55" t="s">
        <v>140</v>
      </c>
      <c r="D55" t="e">
        <f>MATCH(B55,Sheet1!A:A,0)</f>
        <v>#N/A</v>
      </c>
    </row>
    <row r="56" spans="1:4" x14ac:dyDescent="0.3">
      <c r="A56" s="15">
        <v>55</v>
      </c>
      <c r="B56" s="15">
        <v>215</v>
      </c>
      <c r="C56" t="s">
        <v>94</v>
      </c>
      <c r="D56" t="e">
        <f>MATCH(B56,Sheet1!A:A,0)</f>
        <v>#N/A</v>
      </c>
    </row>
    <row r="57" spans="1:4" x14ac:dyDescent="0.3">
      <c r="A57" s="15">
        <v>56</v>
      </c>
      <c r="B57" s="15">
        <v>227</v>
      </c>
      <c r="C57" t="s">
        <v>141</v>
      </c>
      <c r="D57" t="e">
        <f>MATCH(B57,Sheet1!A:A,0)</f>
        <v>#N/A</v>
      </c>
    </row>
    <row r="58" spans="1:4" x14ac:dyDescent="0.3">
      <c r="A58" s="15">
        <v>57</v>
      </c>
      <c r="B58" s="15">
        <v>225</v>
      </c>
      <c r="C58" t="s">
        <v>24</v>
      </c>
      <c r="D58">
        <f>MATCH(B58,Sheet1!A:A,0)</f>
        <v>18</v>
      </c>
    </row>
    <row r="59" spans="1:4" x14ac:dyDescent="0.3">
      <c r="A59" s="15">
        <v>58</v>
      </c>
      <c r="B59" s="15">
        <v>351</v>
      </c>
      <c r="C59" t="s">
        <v>142</v>
      </c>
      <c r="D59">
        <f>MATCH(B59,Sheet1!A:A,0)</f>
        <v>6</v>
      </c>
    </row>
    <row r="60" spans="1:4" x14ac:dyDescent="0.3">
      <c r="A60" s="15">
        <v>59</v>
      </c>
      <c r="B60" s="15">
        <v>340</v>
      </c>
      <c r="C60" t="s">
        <v>48</v>
      </c>
      <c r="D60" t="e">
        <f>MATCH(B60,Sheet1!A:A,0)</f>
        <v>#N/A</v>
      </c>
    </row>
    <row r="61" spans="1:4" x14ac:dyDescent="0.3">
      <c r="A61" s="15">
        <v>60</v>
      </c>
      <c r="B61" s="15">
        <v>163</v>
      </c>
      <c r="C61" t="s">
        <v>143</v>
      </c>
      <c r="D61" t="e">
        <f>MATCH(B61,Sheet1!A:A,0)</f>
        <v>#N/A</v>
      </c>
    </row>
    <row r="62" spans="1:4" x14ac:dyDescent="0.3">
      <c r="A62" s="15">
        <v>61</v>
      </c>
      <c r="B62" s="15">
        <v>354</v>
      </c>
      <c r="C62" t="s">
        <v>144</v>
      </c>
      <c r="D62" t="e">
        <f>MATCH(B62,Sheet1!A:A,0)</f>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08017911F1145BBCAD0F29504D099" ma:contentTypeVersion="4" ma:contentTypeDescription="Create a new document." ma:contentTypeScope="" ma:versionID="6810c7cef824784db36aa5371777f7c9">
  <xsd:schema xmlns:xsd="http://www.w3.org/2001/XMLSchema" xmlns:xs="http://www.w3.org/2001/XMLSchema" xmlns:p="http://schemas.microsoft.com/office/2006/metadata/properties" xmlns:ns2="d22d12b4-1a75-4b97-a3d0-48bbfc5d0569" targetNamespace="http://schemas.microsoft.com/office/2006/metadata/properties" ma:root="true" ma:fieldsID="fd55ed4c3375aefdc49fad4823e87103" ns2:_="">
    <xsd:import namespace="d22d12b4-1a75-4b97-a3d0-48bbfc5d05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d12b4-1a75-4b97-a3d0-48bbfc5d0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1017B3-3C2A-46E0-9856-C129758E2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d12b4-1a75-4b97-a3d0-48bbfc5d0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BFB249-D943-43F8-A405-4FE93B4479D2}">
  <ds:schemaRefs>
    <ds:schemaRef ds:uri="http://schemas.microsoft.com/sharepoint/v3/contenttype/forms"/>
  </ds:schemaRefs>
</ds:datastoreItem>
</file>

<file path=customXml/itemProps3.xml><?xml version="1.0" encoding="utf-8"?>
<ds:datastoreItem xmlns:ds="http://schemas.openxmlformats.org/officeDocument/2006/customXml" ds:itemID="{4916FC0C-5927-47FA-85FF-396B0A43AE1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Langton, Jared (DVA)</dc:creator>
  <cp:keywords/>
  <dc:description/>
  <cp:lastModifiedBy>Langton, Jared (DVA)</cp:lastModifiedBy>
  <cp:revision/>
  <dcterms:created xsi:type="dcterms:W3CDTF">2023-07-06T15:56:55Z</dcterms:created>
  <dcterms:modified xsi:type="dcterms:W3CDTF">2024-09-18T20:27:28Z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0x010100E0608017911F1145BBCAD0F29504D099</vt:lpwstr>
  </property>
</Properties>
</file>